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Desktop\Partic. Ciudadana\Lotaip, RRPP\Octubre 2022\"/>
    </mc:Choice>
  </mc:AlternateContent>
  <xr:revisionPtr revIDLastSave="0" documentId="8_{35EFBF23-AD1E-4813-8F09-39878F433D1E}" xr6:coauthVersionLast="47" xr6:coauthVersionMax="47" xr10:uidLastSave="{00000000-0000-0000-0000-000000000000}"/>
  <bookViews>
    <workbookView xWindow="-98" yWindow="-98" windowWidth="20715" windowHeight="13155" tabRatio="763" activeTab="10" xr2:uid="{00000000-000D-0000-FFFF-FFFF00000000}"/>
  </bookViews>
  <sheets>
    <sheet name="noviembre 2021" sheetId="57" r:id="rId1"/>
    <sheet name="diciembre 2021" sheetId="56" r:id="rId2"/>
    <sheet name="ENERO 2022" sheetId="58" r:id="rId3"/>
    <sheet name="FEBRERO 2022" sheetId="59" r:id="rId4"/>
    <sheet name="MARZO 2022" sheetId="60" r:id="rId5"/>
    <sheet name="ABRIL 2022" sheetId="61" r:id="rId6"/>
    <sheet name="MAYO 2022" sheetId="62" r:id="rId7"/>
    <sheet name="JUNIO 2022" sheetId="63" r:id="rId8"/>
    <sheet name="JULIO 2022" sheetId="64" r:id="rId9"/>
    <sheet name="AGOSTO 2022" sheetId="65" r:id="rId10"/>
    <sheet name="SEPTIEMBRE 2022" sheetId="66" r:id="rId11"/>
  </sheets>
  <definedNames>
    <definedName name="_xlnm.Print_Area" localSheetId="0">'noviembre 2021'!$A$1:$F$24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66" l="1"/>
  <c r="E7" i="66" s="1"/>
  <c r="C13" i="66"/>
  <c r="E13" i="66" s="1"/>
  <c r="C15" i="66"/>
  <c r="B15" i="66"/>
  <c r="E14" i="66"/>
  <c r="E12" i="66"/>
  <c r="B9" i="66"/>
  <c r="E8" i="66"/>
  <c r="E6" i="66"/>
  <c r="C9" i="66" l="1"/>
  <c r="D9" i="66" s="1"/>
  <c r="D15" i="66"/>
  <c r="C7" i="65"/>
  <c r="C9" i="65" s="1"/>
  <c r="C13" i="65"/>
  <c r="C15" i="65" s="1"/>
  <c r="B15" i="65"/>
  <c r="E14" i="65"/>
  <c r="E12" i="65"/>
  <c r="B9" i="65"/>
  <c r="E8" i="65"/>
  <c r="E7" i="65"/>
  <c r="E6" i="65"/>
  <c r="D9" i="65" l="1"/>
  <c r="D15" i="65"/>
  <c r="E13" i="65"/>
  <c r="C7" i="64"/>
  <c r="C13" i="64"/>
  <c r="B15" i="64"/>
  <c r="E14" i="64"/>
  <c r="E13" i="64"/>
  <c r="E12" i="64"/>
  <c r="B9" i="64"/>
  <c r="E8" i="64"/>
  <c r="C9" i="64"/>
  <c r="E6" i="64"/>
  <c r="C7" i="63"/>
  <c r="C9" i="63" s="1"/>
  <c r="C13" i="63"/>
  <c r="C15" i="63" s="1"/>
  <c r="B15" i="63"/>
  <c r="E14" i="63"/>
  <c r="E12" i="63"/>
  <c r="B9" i="63"/>
  <c r="E8" i="63"/>
  <c r="E7" i="63"/>
  <c r="E6" i="63"/>
  <c r="D9" i="64" l="1"/>
  <c r="C15" i="64"/>
  <c r="D15" i="64" s="1"/>
  <c r="E7" i="64"/>
  <c r="D9" i="63"/>
  <c r="E13" i="63"/>
  <c r="D15" i="63"/>
  <c r="C7" i="62"/>
  <c r="C9" i="62" s="1"/>
  <c r="C15" i="62"/>
  <c r="B15" i="62"/>
  <c r="E14" i="62"/>
  <c r="E13" i="62"/>
  <c r="E12" i="62"/>
  <c r="B9" i="62"/>
  <c r="E8" i="62"/>
  <c r="E7" i="62"/>
  <c r="E6" i="62"/>
  <c r="C7" i="61"/>
  <c r="C15" i="61"/>
  <c r="B15" i="61"/>
  <c r="E14" i="61"/>
  <c r="E13" i="61"/>
  <c r="E12" i="61"/>
  <c r="C9" i="61"/>
  <c r="B9" i="61"/>
  <c r="E8" i="61"/>
  <c r="E7" i="61"/>
  <c r="E6" i="61"/>
  <c r="C7" i="60"/>
  <c r="C9" i="60" s="1"/>
  <c r="C15" i="60"/>
  <c r="B15" i="60"/>
  <c r="E14" i="60"/>
  <c r="E13" i="60"/>
  <c r="E12" i="60"/>
  <c r="B9" i="60"/>
  <c r="E8" i="60"/>
  <c r="E7" i="60"/>
  <c r="E6" i="60"/>
  <c r="D9" i="62" l="1"/>
  <c r="D15" i="62"/>
  <c r="D9" i="61"/>
  <c r="D15" i="61"/>
  <c r="D9" i="60"/>
  <c r="D15" i="60"/>
  <c r="C7" i="59"/>
  <c r="E7" i="59" s="1"/>
  <c r="C15" i="59"/>
  <c r="D15" i="59" s="1"/>
  <c r="B15" i="59"/>
  <c r="E14" i="59"/>
  <c r="E13" i="59"/>
  <c r="E12" i="59"/>
  <c r="B9" i="59"/>
  <c r="E8" i="59"/>
  <c r="E6" i="59"/>
  <c r="C9" i="59" l="1"/>
  <c r="D9" i="59"/>
  <c r="C13" i="58"/>
  <c r="B15" i="58"/>
  <c r="E14" i="58"/>
  <c r="E13" i="58"/>
  <c r="E12" i="58"/>
  <c r="B9" i="58"/>
  <c r="E8" i="58"/>
  <c r="C9" i="58"/>
  <c r="D9" i="58" s="1"/>
  <c r="E6" i="58"/>
  <c r="E7" i="58" l="1"/>
  <c r="C15" i="58"/>
  <c r="D15" i="58" s="1"/>
  <c r="C13" i="57"/>
  <c r="C7" i="57"/>
  <c r="C13" i="56"/>
  <c r="C7" i="56" l="1"/>
  <c r="B15" i="57"/>
  <c r="E14" i="57"/>
  <c r="C15" i="57"/>
  <c r="D15" i="57" s="1"/>
  <c r="E12" i="57"/>
  <c r="B9" i="57"/>
  <c r="E8" i="57"/>
  <c r="C9" i="57"/>
  <c r="E6" i="57"/>
  <c r="D9" i="57" l="1"/>
  <c r="E13" i="57"/>
  <c r="E7" i="57"/>
  <c r="C9" i="56" l="1"/>
  <c r="B15" i="56"/>
  <c r="C15" i="56"/>
  <c r="E14" i="56"/>
  <c r="E12" i="56"/>
  <c r="B9" i="56"/>
  <c r="E8" i="56"/>
  <c r="E7" i="56"/>
  <c r="E6" i="56"/>
  <c r="D15" i="56" l="1"/>
  <c r="D9" i="56"/>
  <c r="E13" i="56"/>
</calcChain>
</file>

<file path=xl/sharedStrings.xml><?xml version="1.0" encoding="utf-8"?>
<sst xmlns="http://schemas.openxmlformats.org/spreadsheetml/2006/main" count="507" uniqueCount="52">
  <si>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</si>
  <si>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</si>
  <si>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</si>
  <si>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</si>
  <si>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</si>
  <si>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</si>
  <si>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</si>
  <si>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</si>
  <si>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</si>
  <si>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</si>
  <si>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</si>
  <si>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</si>
  <si>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</si>
  <si>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</si>
  <si>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</si>
  <si>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</si>
  <si>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</si>
  <si>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</si>
  <si>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</si>
  <si>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</si>
  <si>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</si>
  <si>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</si>
  <si>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</si>
  <si>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</si>
  <si>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</si>
  <si>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</si>
  <si>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</si>
  <si>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</si>
  <si>
    <t>GOBIERNO AUTONOMO DESCENTRALIZADO MUNICIPAL DE SANTA ELENA</t>
  </si>
  <si>
    <t>Estado de Ejecución Presupuestaria DICIEMBRE 2021</t>
  </si>
  <si>
    <t>Estado de Ejecución Presupuestaria NOVIEMBRE  2021</t>
  </si>
  <si>
    <t>n</t>
  </si>
  <si>
    <t>Estado de Ejecución Presupuestaria NOVIEMBRE 2021</t>
  </si>
  <si>
    <t>Estado de Ejecución Presupuestaria OCTUBRE  2021</t>
  </si>
  <si>
    <t>Estado de Ejecución Presupuestaria DICIEMBRE  2021</t>
  </si>
  <si>
    <t>Estado de Ejecución Presupuestaria ENERO 2022</t>
  </si>
  <si>
    <t>Estado de Ejecución Presupuestaria FEBRERO 2022</t>
  </si>
  <si>
    <t>Estado de Ejecución Presupuestaria ENERO  2022</t>
  </si>
  <si>
    <t>Estado de Ejecución Presupuestaria FEBRERO  2022</t>
  </si>
  <si>
    <t>Estado de Ejecución Presupuestaria MARZO 2022</t>
  </si>
  <si>
    <t>Estado de Ejecución Presupuestaria MARZO  2022</t>
  </si>
  <si>
    <t>Estado de Ejecución Presupuestaria ABRIL 2022</t>
  </si>
  <si>
    <t>Estado de Ejecución Presupuestaria ABRIL  2022</t>
  </si>
  <si>
    <t>Estado de Ejecución Presupuestaria MAYO 2022</t>
  </si>
  <si>
    <t>Estado de Ejecución Presupuestaria MAYO  2022</t>
  </si>
  <si>
    <t>Estado de Ejecución Presupuestaria JUNIO 2022</t>
  </si>
  <si>
    <t>Estado de Ejecución Presupuestaria JUNIO  2022</t>
  </si>
  <si>
    <t>Estado de Ejecución Presupuestaria JULIO 2022</t>
  </si>
  <si>
    <t>Estado de Ejecución Presupuestaria 
AGOSTO 2022</t>
  </si>
  <si>
    <t>Estado de Ejecución Presupuestaria 
JULIO  2022</t>
  </si>
  <si>
    <t>Estado de Ejecución Presupuestaria 
AGOSTO  2022</t>
  </si>
  <si>
    <t>Estado de Ejecución Presupuestaria 
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</si>
</sst>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theme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zoomScaleNormal="100" workbookViewId="0">
      <selection activeCell="K16" sqref="K16"/>
    </sheetView>
  </sheetViews>
  <sheetFormatPr baseColWidth="10" defaultRowHeight="14.25" x14ac:dyDescent="0.45"/>
  <cols>
    <col min="1" max="1" width="20.265625" customWidth="1"/>
    <col min="2" max="2" width="19.1328125" customWidth="1"/>
    <col min="3" max="3" width="17.265625" customWidth="1"/>
    <col min="4" max="4" width="20.73046875" customWidth="1"/>
    <col min="5" max="5" width="23.73046875" customWidth="1"/>
    <col min="6" max="6" width="29.1328125" customWidth="1"/>
  </cols>
  <sheetData>
    <row r="1" spans="1:6" ht="15.75" x14ac:dyDescent="0.45">
      <c r="A1" s="26"/>
      <c r="B1" s="27"/>
      <c r="C1" s="27"/>
      <c r="D1" s="27"/>
      <c r="E1" s="27"/>
      <c r="F1" s="28"/>
    </row>
    <row r="2" spans="1:6" ht="15.75" x14ac:dyDescent="0.45">
      <c r="A2" s="26" t="s">
        <v>0</v>
      </c>
      <c r="B2" s="27"/>
      <c r="C2" s="27"/>
      <c r="D2" s="27"/>
      <c r="E2" s="27"/>
      <c r="F2" s="28"/>
    </row>
    <row r="3" spans="1:6" ht="18" x14ac:dyDescent="0.45">
      <c r="A3" s="29" t="s">
        <v>28</v>
      </c>
      <c r="B3" s="30"/>
      <c r="C3" s="30"/>
      <c r="D3" s="30"/>
      <c r="E3" s="30"/>
      <c r="F3" s="31"/>
    </row>
    <row r="4" spans="1:6" ht="15.75" x14ac:dyDescent="0.45">
      <c r="A4" s="32" t="s">
        <v>1</v>
      </c>
      <c r="B4" s="33"/>
      <c r="C4" s="33"/>
      <c r="D4" s="33"/>
      <c r="E4" s="33"/>
      <c r="F4" s="34"/>
    </row>
    <row r="5" spans="1:6" ht="75" customHeight="1" x14ac:dyDescent="0.45">
      <c r="A5" s="11" t="s">
        <v>2</v>
      </c>
      <c r="B5" s="3" t="s">
        <v>3</v>
      </c>
      <c r="C5" s="11" t="s">
        <v>4</v>
      </c>
      <c r="D5" s="11" t="s">
        <v>5</v>
      </c>
      <c r="E5" s="3" t="s">
        <v>6</v>
      </c>
      <c r="F5" s="3" t="s">
        <v>7</v>
      </c>
    </row>
    <row r="6" spans="1:6" x14ac:dyDescent="0.45">
      <c r="A6" s="1" t="s">
        <v>8</v>
      </c>
      <c r="B6" s="1">
        <v>18560734.390000001</v>
      </c>
      <c r="C6" s="4">
        <v>5831799.6600000001</v>
      </c>
      <c r="D6" s="2" t="s">
        <v>9</v>
      </c>
      <c r="E6" s="7">
        <f>C6/B6</f>
        <v>0.31420091131426398</v>
      </c>
      <c r="F6" s="35" t="s">
        <v>32</v>
      </c>
    </row>
    <row r="7" spans="1:6" x14ac:dyDescent="0.45">
      <c r="A7" s="1" t="s">
        <v>10</v>
      </c>
      <c r="B7" s="1">
        <v>16985714.440000001</v>
      </c>
      <c r="C7" s="1">
        <f>47684100.78+94908.04</f>
        <v>47779008.82</v>
      </c>
      <c r="D7" s="2" t="s">
        <v>11</v>
      </c>
      <c r="E7" s="7">
        <f>C7/B7</f>
        <v>2.8128936812621936</v>
      </c>
      <c r="F7" s="36"/>
    </row>
    <row r="8" spans="1:6" x14ac:dyDescent="0.45">
      <c r="A8" s="1" t="s">
        <v>5</v>
      </c>
      <c r="B8" s="9">
        <v>16073210.75</v>
      </c>
      <c r="C8" s="1">
        <v>5284978.79</v>
      </c>
      <c r="D8" s="2" t="s">
        <v>11</v>
      </c>
      <c r="E8" s="7">
        <f>C8/B8</f>
        <v>0.32880666297491307</v>
      </c>
      <c r="F8" s="36"/>
    </row>
    <row r="9" spans="1:6" ht="15.75" x14ac:dyDescent="0.45">
      <c r="A9" s="5" t="s">
        <v>12</v>
      </c>
      <c r="B9" s="6">
        <f>SUM(B6:B8)</f>
        <v>51619659.579999998</v>
      </c>
      <c r="C9" s="6">
        <f>SUM(C6:C8)</f>
        <v>58895787.270000003</v>
      </c>
      <c r="D9" s="38">
        <f>C9/B9</f>
        <v>1.1409565221700753</v>
      </c>
      <c r="E9" s="39"/>
      <c r="F9" s="37"/>
    </row>
    <row r="10" spans="1:6" ht="15.75" x14ac:dyDescent="0.45">
      <c r="A10" s="32" t="s">
        <v>13</v>
      </c>
      <c r="B10" s="33"/>
      <c r="C10" s="33"/>
      <c r="D10" s="33"/>
      <c r="E10" s="33"/>
      <c r="F10" s="34"/>
    </row>
    <row r="11" spans="1:6" ht="31.5" x14ac:dyDescent="0.45">
      <c r="A11" s="3" t="s">
        <v>2</v>
      </c>
      <c r="B11" s="3" t="s">
        <v>3</v>
      </c>
      <c r="C11" s="11" t="s">
        <v>4</v>
      </c>
      <c r="D11" s="11" t="s">
        <v>5</v>
      </c>
      <c r="E11" s="3" t="s">
        <v>6</v>
      </c>
      <c r="F11" s="3" t="s">
        <v>14</v>
      </c>
    </row>
    <row r="12" spans="1:6" x14ac:dyDescent="0.45">
      <c r="A12" s="1" t="s">
        <v>8</v>
      </c>
      <c r="B12" s="1">
        <v>17544198.359999999</v>
      </c>
      <c r="C12" s="4">
        <v>5277950.79</v>
      </c>
      <c r="D12" s="2" t="s">
        <v>9</v>
      </c>
      <c r="E12" s="7">
        <f>C12/B12</f>
        <v>0.30083738690697293</v>
      </c>
      <c r="F12" s="35" t="s">
        <v>33</v>
      </c>
    </row>
    <row r="13" spans="1:6" x14ac:dyDescent="0.45">
      <c r="A13" s="1" t="s">
        <v>10</v>
      </c>
      <c r="B13" s="1">
        <v>14886759.220000001</v>
      </c>
      <c r="C13" s="1">
        <f>41182719.56+94908.04</f>
        <v>41277627.600000001</v>
      </c>
      <c r="D13" s="2" t="s">
        <v>11</v>
      </c>
      <c r="E13" s="7">
        <f>C13/B13</f>
        <v>2.7727745837753934</v>
      </c>
      <c r="F13" s="36"/>
    </row>
    <row r="14" spans="1:6" x14ac:dyDescent="0.45">
      <c r="A14" s="1" t="s">
        <v>5</v>
      </c>
      <c r="B14" s="9">
        <v>14527119.380000001</v>
      </c>
      <c r="C14" s="1">
        <v>5003240.13</v>
      </c>
      <c r="D14" s="2" t="s">
        <v>11</v>
      </c>
      <c r="E14" s="7">
        <f>C14/B14</f>
        <v>0.34440689851342021</v>
      </c>
      <c r="F14" s="36"/>
    </row>
    <row r="15" spans="1:6" ht="15.75" x14ac:dyDescent="0.45">
      <c r="A15" s="5" t="s">
        <v>12</v>
      </c>
      <c r="B15" s="6">
        <f>SUM(B12:B14)</f>
        <v>46958076.960000001</v>
      </c>
      <c r="C15" s="6">
        <f>SUM(C12:C14)</f>
        <v>51558818.520000003</v>
      </c>
      <c r="D15" s="38">
        <f>C15/B15</f>
        <v>1.0979755104519937</v>
      </c>
      <c r="E15" s="39"/>
      <c r="F15" s="37"/>
    </row>
    <row r="16" spans="1:6" ht="47.25" x14ac:dyDescent="0.45">
      <c r="A16" s="40" t="s">
        <v>15</v>
      </c>
      <c r="B16" s="41"/>
      <c r="C16" s="41"/>
      <c r="D16" s="41"/>
      <c r="E16" s="41"/>
      <c r="F16" s="3" t="s">
        <v>16</v>
      </c>
    </row>
    <row r="17" spans="1:10" ht="27.75" customHeight="1" x14ac:dyDescent="0.45">
      <c r="A17" s="42"/>
      <c r="B17" s="43"/>
      <c r="C17" s="43"/>
      <c r="D17" s="43"/>
      <c r="E17" s="43"/>
      <c r="F17" s="8" t="s">
        <v>17</v>
      </c>
    </row>
    <row r="18" spans="1:10" x14ac:dyDescent="0.45">
      <c r="A18" s="44"/>
      <c r="B18" s="45"/>
      <c r="C18" s="45"/>
      <c r="D18" s="45"/>
      <c r="E18" s="45"/>
      <c r="F18" s="46"/>
    </row>
    <row r="19" spans="1:10" x14ac:dyDescent="0.45">
      <c r="A19" s="19" t="s">
        <v>18</v>
      </c>
      <c r="B19" s="20"/>
      <c r="C19" s="20"/>
      <c r="D19" s="20"/>
      <c r="E19" s="25">
        <v>44530</v>
      </c>
      <c r="F19" s="23"/>
    </row>
    <row r="20" spans="1:10" x14ac:dyDescent="0.45">
      <c r="A20" s="19" t="s">
        <v>19</v>
      </c>
      <c r="B20" s="20"/>
      <c r="C20" s="20"/>
      <c r="D20" s="24"/>
      <c r="E20" s="22" t="s">
        <v>20</v>
      </c>
      <c r="F20" s="23"/>
    </row>
    <row r="21" spans="1:10" x14ac:dyDescent="0.45">
      <c r="A21" s="19" t="s">
        <v>21</v>
      </c>
      <c r="B21" s="20"/>
      <c r="C21" s="20"/>
      <c r="D21" s="20"/>
      <c r="E21" s="22" t="s">
        <v>22</v>
      </c>
      <c r="F21" s="23"/>
    </row>
    <row r="22" spans="1:10" x14ac:dyDescent="0.45">
      <c r="A22" s="19" t="s">
        <v>23</v>
      </c>
      <c r="B22" s="20"/>
      <c r="C22" s="20"/>
      <c r="D22" s="20"/>
      <c r="E22" s="22" t="s">
        <v>22</v>
      </c>
      <c r="F22" s="23"/>
      <c r="J22" t="s">
        <v>31</v>
      </c>
    </row>
    <row r="23" spans="1:10" x14ac:dyDescent="0.45">
      <c r="A23" s="19" t="s">
        <v>24</v>
      </c>
      <c r="B23" s="20"/>
      <c r="C23" s="20"/>
      <c r="D23" s="20"/>
      <c r="E23" s="21" t="s">
        <v>25</v>
      </c>
      <c r="F23" s="21"/>
    </row>
    <row r="24" spans="1:10" x14ac:dyDescent="0.45">
      <c r="A24" s="19" t="s">
        <v>26</v>
      </c>
      <c r="B24" s="20"/>
      <c r="C24" s="20"/>
      <c r="D24" s="20"/>
      <c r="E24" s="22" t="s">
        <v>27</v>
      </c>
      <c r="F24" s="23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workbookViewId="0">
      <selection sqref="A1:XFD1048576"/>
    </sheetView>
  </sheetViews>
  <sheetFormatPr baseColWidth="10" defaultRowHeight="27.75" customHeight="1" x14ac:dyDescent="0.45"/>
  <cols>
    <col min="1" max="1" width="17.265625" customWidth="1"/>
    <col min="2" max="3" width="12.265625" bestFit="1" customWidth="1"/>
    <col min="4" max="4" width="18.265625" customWidth="1"/>
    <col min="6" max="6" width="48.73046875" bestFit="1" customWidth="1"/>
  </cols>
  <sheetData>
    <row r="1" spans="1:6" ht="27.75" customHeight="1" x14ac:dyDescent="0.45">
      <c r="A1" s="26"/>
      <c r="B1" s="27"/>
      <c r="C1" s="27"/>
      <c r="D1" s="27"/>
      <c r="E1" s="27"/>
      <c r="F1" s="28"/>
    </row>
    <row r="2" spans="1:6" ht="27.75" customHeight="1" x14ac:dyDescent="0.45">
      <c r="A2" s="26" t="s">
        <v>0</v>
      </c>
      <c r="B2" s="27"/>
      <c r="C2" s="27"/>
      <c r="D2" s="27"/>
      <c r="E2" s="27"/>
      <c r="F2" s="28"/>
    </row>
    <row r="3" spans="1:6" ht="27.75" customHeight="1" x14ac:dyDescent="0.45">
      <c r="A3" s="29" t="s">
        <v>28</v>
      </c>
      <c r="B3" s="30"/>
      <c r="C3" s="30"/>
      <c r="D3" s="30"/>
      <c r="E3" s="30"/>
      <c r="F3" s="31"/>
    </row>
    <row r="4" spans="1:6" ht="27.75" customHeight="1" x14ac:dyDescent="0.45">
      <c r="A4" s="32" t="s">
        <v>1</v>
      </c>
      <c r="B4" s="33"/>
      <c r="C4" s="33"/>
      <c r="D4" s="33"/>
      <c r="E4" s="33"/>
      <c r="F4" s="34"/>
    </row>
    <row r="5" spans="1:6" ht="27.75" customHeight="1" x14ac:dyDescent="0.45">
      <c r="A5" s="16" t="s">
        <v>2</v>
      </c>
      <c r="B5" s="3" t="s">
        <v>3</v>
      </c>
      <c r="C5" s="16" t="s">
        <v>4</v>
      </c>
      <c r="D5" s="16" t="s">
        <v>5</v>
      </c>
      <c r="E5" s="3" t="s">
        <v>6</v>
      </c>
      <c r="F5" s="3" t="s">
        <v>7</v>
      </c>
    </row>
    <row r="6" spans="1:6" ht="27.75" customHeight="1" x14ac:dyDescent="0.45">
      <c r="A6" s="1" t="s">
        <v>8</v>
      </c>
      <c r="B6" s="1">
        <v>16313645.77</v>
      </c>
      <c r="C6" s="4">
        <v>6567894.96</v>
      </c>
      <c r="D6" s="2" t="s">
        <v>9</v>
      </c>
      <c r="E6" s="7">
        <f>C6/B6</f>
        <v>0.40260129787040239</v>
      </c>
      <c r="F6" s="35" t="s">
        <v>48</v>
      </c>
    </row>
    <row r="7" spans="1:6" ht="27.75" customHeight="1" x14ac:dyDescent="0.45">
      <c r="A7" s="1" t="s">
        <v>10</v>
      </c>
      <c r="B7" s="1">
        <v>23384598.82</v>
      </c>
      <c r="C7" s="1">
        <f>34957743.12+297735.69</f>
        <v>35255478.809999995</v>
      </c>
      <c r="D7" s="2" t="s">
        <v>11</v>
      </c>
      <c r="E7" s="7">
        <f>C7/B7</f>
        <v>1.5076366749489523</v>
      </c>
      <c r="F7" s="36"/>
    </row>
    <row r="8" spans="1:6" ht="27.75" customHeight="1" x14ac:dyDescent="0.45">
      <c r="A8" s="1" t="s">
        <v>5</v>
      </c>
      <c r="B8" s="9">
        <v>12950673.1</v>
      </c>
      <c r="C8" s="1">
        <v>10185841.02</v>
      </c>
      <c r="D8" s="2" t="s">
        <v>11</v>
      </c>
      <c r="E8" s="7">
        <f>C8/B8</f>
        <v>0.78651054978756274</v>
      </c>
      <c r="F8" s="36"/>
    </row>
    <row r="9" spans="1:6" ht="27.75" customHeight="1" x14ac:dyDescent="0.45">
      <c r="A9" s="5" t="s">
        <v>12</v>
      </c>
      <c r="B9" s="18">
        <f>SUM(B6:B8)</f>
        <v>52648917.690000005</v>
      </c>
      <c r="C9" s="18">
        <f>SUM(C6:C8)</f>
        <v>52009214.789999992</v>
      </c>
      <c r="D9" s="38">
        <f>C9/B9</f>
        <v>0.98784964766480821</v>
      </c>
      <c r="E9" s="39"/>
      <c r="F9" s="37"/>
    </row>
    <row r="10" spans="1:6" ht="27.75" customHeight="1" x14ac:dyDescent="0.45">
      <c r="A10" s="32" t="s">
        <v>13</v>
      </c>
      <c r="B10" s="33"/>
      <c r="C10" s="33"/>
      <c r="D10" s="33"/>
      <c r="E10" s="33"/>
      <c r="F10" s="34"/>
    </row>
    <row r="11" spans="1:6" ht="27.75" customHeight="1" x14ac:dyDescent="0.45">
      <c r="A11" s="3" t="s">
        <v>2</v>
      </c>
      <c r="B11" s="3" t="s">
        <v>3</v>
      </c>
      <c r="C11" s="16" t="s">
        <v>4</v>
      </c>
      <c r="D11" s="16" t="s">
        <v>5</v>
      </c>
      <c r="E11" s="3" t="s">
        <v>6</v>
      </c>
      <c r="F11" s="3" t="s">
        <v>14</v>
      </c>
    </row>
    <row r="12" spans="1:6" ht="27.75" customHeight="1" x14ac:dyDescent="0.45">
      <c r="A12" s="1" t="s">
        <v>8</v>
      </c>
      <c r="B12" s="1">
        <v>14914384.869999999</v>
      </c>
      <c r="C12" s="4">
        <v>5619164.3099999996</v>
      </c>
      <c r="D12" s="2" t="s">
        <v>9</v>
      </c>
      <c r="E12" s="7">
        <f>C12/B12</f>
        <v>0.37676138566752704</v>
      </c>
      <c r="F12" s="35" t="s">
        <v>49</v>
      </c>
    </row>
    <row r="13" spans="1:6" ht="27.75" customHeight="1" x14ac:dyDescent="0.45">
      <c r="A13" s="1" t="s">
        <v>10</v>
      </c>
      <c r="B13" s="1">
        <v>19722695.41</v>
      </c>
      <c r="C13" s="1">
        <f>32954824.34+215790.69</f>
        <v>33170615.030000001</v>
      </c>
      <c r="D13" s="2" t="s">
        <v>11</v>
      </c>
      <c r="E13" s="7">
        <f>C13/B13</f>
        <v>1.6818499875621209</v>
      </c>
      <c r="F13" s="36"/>
    </row>
    <row r="14" spans="1:6" ht="27.75" customHeight="1" x14ac:dyDescent="0.45">
      <c r="A14" s="1" t="s">
        <v>5</v>
      </c>
      <c r="B14" s="9">
        <v>12516430.57</v>
      </c>
      <c r="C14" s="1">
        <v>9749455.5999999996</v>
      </c>
      <c r="D14" s="2" t="s">
        <v>11</v>
      </c>
      <c r="E14" s="7">
        <f>C14/B14</f>
        <v>0.77893258349293104</v>
      </c>
      <c r="F14" s="36"/>
    </row>
    <row r="15" spans="1:6" ht="27.75" customHeight="1" x14ac:dyDescent="0.45">
      <c r="A15" s="5" t="s">
        <v>12</v>
      </c>
      <c r="B15" s="18">
        <f>SUM(B12:B14)</f>
        <v>47153510.850000001</v>
      </c>
      <c r="C15" s="18">
        <f>SUM(C12:C14)</f>
        <v>48539234.940000005</v>
      </c>
      <c r="D15" s="38">
        <f>C15/B15</f>
        <v>1.0293875061479119</v>
      </c>
      <c r="E15" s="39"/>
      <c r="F15" s="37"/>
    </row>
    <row r="16" spans="1:6" ht="27.75" customHeight="1" x14ac:dyDescent="0.45">
      <c r="A16" s="40" t="s">
        <v>15</v>
      </c>
      <c r="B16" s="41"/>
      <c r="C16" s="41"/>
      <c r="D16" s="41"/>
      <c r="E16" s="41"/>
      <c r="F16" s="3" t="s">
        <v>16</v>
      </c>
    </row>
    <row r="17" spans="1:6" ht="27.75" customHeight="1" x14ac:dyDescent="0.45">
      <c r="A17" s="42"/>
      <c r="B17" s="43"/>
      <c r="C17" s="43"/>
      <c r="D17" s="43"/>
      <c r="E17" s="43"/>
      <c r="F17" s="8" t="s">
        <v>17</v>
      </c>
    </row>
    <row r="18" spans="1:6" ht="27.75" customHeight="1" x14ac:dyDescent="0.45">
      <c r="A18" s="44"/>
      <c r="B18" s="45"/>
      <c r="C18" s="45"/>
      <c r="D18" s="45"/>
      <c r="E18" s="45"/>
      <c r="F18" s="46"/>
    </row>
    <row r="19" spans="1:6" ht="27.75" customHeight="1" x14ac:dyDescent="0.45">
      <c r="A19" s="19" t="s">
        <v>18</v>
      </c>
      <c r="B19" s="20"/>
      <c r="C19" s="20"/>
      <c r="D19" s="20"/>
      <c r="E19" s="25">
        <v>44804</v>
      </c>
      <c r="F19" s="23"/>
    </row>
    <row r="20" spans="1:6" ht="27.75" customHeight="1" x14ac:dyDescent="0.45">
      <c r="A20" s="19" t="s">
        <v>19</v>
      </c>
      <c r="B20" s="20"/>
      <c r="C20" s="20"/>
      <c r="D20" s="24"/>
      <c r="E20" s="22" t="s">
        <v>20</v>
      </c>
      <c r="F20" s="23"/>
    </row>
    <row r="21" spans="1:6" ht="27.75" customHeight="1" x14ac:dyDescent="0.45">
      <c r="A21" s="19" t="s">
        <v>21</v>
      </c>
      <c r="B21" s="20"/>
      <c r="C21" s="20"/>
      <c r="D21" s="20"/>
      <c r="E21" s="22" t="s">
        <v>22</v>
      </c>
      <c r="F21" s="23"/>
    </row>
    <row r="22" spans="1:6" ht="27.75" customHeight="1" x14ac:dyDescent="0.45">
      <c r="A22" s="19" t="s">
        <v>23</v>
      </c>
      <c r="B22" s="20"/>
      <c r="C22" s="20"/>
      <c r="D22" s="20"/>
      <c r="E22" s="22" t="s">
        <v>22</v>
      </c>
      <c r="F22" s="23"/>
    </row>
    <row r="23" spans="1:6" ht="27.75" customHeight="1" x14ac:dyDescent="0.45">
      <c r="A23" s="19" t="s">
        <v>24</v>
      </c>
      <c r="B23" s="20"/>
      <c r="C23" s="20"/>
      <c r="D23" s="20"/>
      <c r="E23" s="21" t="s">
        <v>25</v>
      </c>
      <c r="F23" s="21"/>
    </row>
    <row r="24" spans="1:6" ht="27.75" customHeight="1" x14ac:dyDescent="0.45">
      <c r="A24" s="19" t="s">
        <v>26</v>
      </c>
      <c r="B24" s="20"/>
      <c r="C24" s="20"/>
      <c r="D24" s="20"/>
      <c r="E24" s="22" t="s">
        <v>27</v>
      </c>
      <c r="F24" s="23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"/>
  <sheetViews>
    <sheetView tabSelected="1" workbookViewId="0">
      <selection activeCell="E20" sqref="E20:F20"/>
    </sheetView>
  </sheetViews>
  <sheetFormatPr baseColWidth="10" defaultRowHeight="14.25" x14ac:dyDescent="0.45"/>
  <cols>
    <col min="1" max="1" width="17.265625" customWidth="1"/>
    <col min="2" max="3" width="12.265625" bestFit="1" customWidth="1"/>
    <col min="4" max="4" width="18.265625" customWidth="1"/>
    <col min="6" max="6" width="48.73046875" bestFit="1" customWidth="1"/>
  </cols>
  <sheetData>
    <row r="1" spans="1:6" ht="27.75" customHeight="1" x14ac:dyDescent="0.45">
      <c r="A1" s="26"/>
      <c r="B1" s="27"/>
      <c r="C1" s="27"/>
      <c r="D1" s="27"/>
      <c r="E1" s="27"/>
      <c r="F1" s="28"/>
    </row>
    <row r="2" spans="1:6" ht="27.75" customHeight="1" x14ac:dyDescent="0.45">
      <c r="A2" s="26" t="s">
        <v>0</v>
      </c>
      <c r="B2" s="27"/>
      <c r="C2" s="27"/>
      <c r="D2" s="27"/>
      <c r="E2" s="27"/>
      <c r="F2" s="28"/>
    </row>
    <row r="3" spans="1:6" ht="27.75" customHeight="1" x14ac:dyDescent="0.45">
      <c r="A3" s="29" t="s">
        <v>28</v>
      </c>
      <c r="B3" s="30"/>
      <c r="C3" s="30"/>
      <c r="D3" s="30"/>
      <c r="E3" s="30"/>
      <c r="F3" s="31"/>
    </row>
    <row r="4" spans="1:6" ht="27.75" customHeight="1" x14ac:dyDescent="0.45">
      <c r="A4" s="32" t="s">
        <v>1</v>
      </c>
      <c r="B4" s="33"/>
      <c r="C4" s="33"/>
      <c r="D4" s="33"/>
      <c r="E4" s="33"/>
      <c r="F4" s="34"/>
    </row>
    <row r="5" spans="1:6" ht="27.75" customHeight="1" x14ac:dyDescent="0.45">
      <c r="A5" s="17" t="s">
        <v>2</v>
      </c>
      <c r="B5" s="3" t="s">
        <v>3</v>
      </c>
      <c r="C5" s="17" t="s">
        <v>4</v>
      </c>
      <c r="D5" s="17" t="s">
        <v>5</v>
      </c>
      <c r="E5" s="3" t="s">
        <v>6</v>
      </c>
      <c r="F5" s="3" t="s">
        <v>7</v>
      </c>
    </row>
    <row r="6" spans="1:6" ht="27.75" customHeight="1" x14ac:dyDescent="0.45">
      <c r="A6" s="1" t="s">
        <v>8</v>
      </c>
      <c r="B6" s="1">
        <v>17509814.350000001</v>
      </c>
      <c r="C6" s="4">
        <v>7222973.5599999996</v>
      </c>
      <c r="D6" s="2" t="s">
        <v>9</v>
      </c>
      <c r="E6" s="7">
        <f>C6/B6</f>
        <v>0.4125100024261536</v>
      </c>
      <c r="F6" s="35" t="s">
        <v>51</v>
      </c>
    </row>
    <row r="7" spans="1:6" ht="27.75" customHeight="1" x14ac:dyDescent="0.45">
      <c r="A7" s="1" t="s">
        <v>10</v>
      </c>
      <c r="B7" s="1">
        <v>25259956.050000001</v>
      </c>
      <c r="C7" s="1">
        <f>37247996.99+297735.69</f>
        <v>37545732.68</v>
      </c>
      <c r="D7" s="2" t="s">
        <v>11</v>
      </c>
      <c r="E7" s="7">
        <f>C7/B7</f>
        <v>1.4863736344466045</v>
      </c>
      <c r="F7" s="36"/>
    </row>
    <row r="8" spans="1:6" ht="27.75" customHeight="1" x14ac:dyDescent="0.45">
      <c r="A8" s="1" t="s">
        <v>5</v>
      </c>
      <c r="B8" s="9">
        <v>15551103.48</v>
      </c>
      <c r="C8" s="1">
        <v>10525984.25</v>
      </c>
      <c r="D8" s="2" t="s">
        <v>11</v>
      </c>
      <c r="E8" s="7">
        <f>C8/B8</f>
        <v>0.6768641378753143</v>
      </c>
      <c r="F8" s="36"/>
    </row>
    <row r="9" spans="1:6" ht="27.75" customHeight="1" x14ac:dyDescent="0.45">
      <c r="A9" s="5" t="s">
        <v>12</v>
      </c>
      <c r="B9" s="18">
        <f>SUM(B6:B8)</f>
        <v>58320873.88000001</v>
      </c>
      <c r="C9" s="18">
        <f>SUM(C6:C8)</f>
        <v>55294690.490000002</v>
      </c>
      <c r="D9" s="38">
        <f>C9/B9</f>
        <v>0.94811148755715446</v>
      </c>
      <c r="E9" s="39"/>
      <c r="F9" s="37"/>
    </row>
    <row r="10" spans="1:6" ht="27.75" customHeight="1" x14ac:dyDescent="0.45">
      <c r="A10" s="32" t="s">
        <v>13</v>
      </c>
      <c r="B10" s="33"/>
      <c r="C10" s="33"/>
      <c r="D10" s="33"/>
      <c r="E10" s="33"/>
      <c r="F10" s="34"/>
    </row>
    <row r="11" spans="1:6" ht="27.75" customHeight="1" x14ac:dyDescent="0.45">
      <c r="A11" s="3" t="s">
        <v>2</v>
      </c>
      <c r="B11" s="3" t="s">
        <v>3</v>
      </c>
      <c r="C11" s="17" t="s">
        <v>4</v>
      </c>
      <c r="D11" s="17" t="s">
        <v>5</v>
      </c>
      <c r="E11" s="3" t="s">
        <v>6</v>
      </c>
      <c r="F11" s="3" t="s">
        <v>14</v>
      </c>
    </row>
    <row r="12" spans="1:6" ht="27.75" customHeight="1" x14ac:dyDescent="0.45">
      <c r="A12" s="1" t="s">
        <v>8</v>
      </c>
      <c r="B12" s="1">
        <v>16313645.77</v>
      </c>
      <c r="C12" s="4">
        <v>6567894.96</v>
      </c>
      <c r="D12" s="2" t="s">
        <v>9</v>
      </c>
      <c r="E12" s="7">
        <f>C12/B12</f>
        <v>0.40260129787040239</v>
      </c>
      <c r="F12" s="35" t="s">
        <v>50</v>
      </c>
    </row>
    <row r="13" spans="1:6" ht="27.75" customHeight="1" x14ac:dyDescent="0.45">
      <c r="A13" s="1" t="s">
        <v>10</v>
      </c>
      <c r="B13" s="1">
        <v>23384598.82</v>
      </c>
      <c r="C13" s="1">
        <f>34957743.12+297735.69</f>
        <v>35255478.809999995</v>
      </c>
      <c r="D13" s="2" t="s">
        <v>11</v>
      </c>
      <c r="E13" s="7">
        <f>C13/B13</f>
        <v>1.5076366749489523</v>
      </c>
      <c r="F13" s="36"/>
    </row>
    <row r="14" spans="1:6" ht="27.75" customHeight="1" x14ac:dyDescent="0.45">
      <c r="A14" s="1" t="s">
        <v>5</v>
      </c>
      <c r="B14" s="9">
        <v>12950673.1</v>
      </c>
      <c r="C14" s="1">
        <v>10185841.02</v>
      </c>
      <c r="D14" s="2" t="s">
        <v>11</v>
      </c>
      <c r="E14" s="7">
        <f>C14/B14</f>
        <v>0.78651054978756274</v>
      </c>
      <c r="F14" s="36"/>
    </row>
    <row r="15" spans="1:6" ht="27.75" customHeight="1" x14ac:dyDescent="0.45">
      <c r="A15" s="5" t="s">
        <v>12</v>
      </c>
      <c r="B15" s="18">
        <f>SUM(B12:B14)</f>
        <v>52648917.690000005</v>
      </c>
      <c r="C15" s="18">
        <f>SUM(C12:C14)</f>
        <v>52009214.789999992</v>
      </c>
      <c r="D15" s="38">
        <f>C15/B15</f>
        <v>0.98784964766480821</v>
      </c>
      <c r="E15" s="39"/>
      <c r="F15" s="37"/>
    </row>
    <row r="16" spans="1:6" ht="27.75" customHeight="1" x14ac:dyDescent="0.45">
      <c r="A16" s="40" t="s">
        <v>15</v>
      </c>
      <c r="B16" s="41"/>
      <c r="C16" s="41"/>
      <c r="D16" s="41"/>
      <c r="E16" s="41"/>
      <c r="F16" s="3" t="s">
        <v>16</v>
      </c>
    </row>
    <row r="17" spans="1:6" ht="27.75" customHeight="1" x14ac:dyDescent="0.45">
      <c r="A17" s="42"/>
      <c r="B17" s="43"/>
      <c r="C17" s="43"/>
      <c r="D17" s="43"/>
      <c r="E17" s="43"/>
      <c r="F17" s="8" t="s">
        <v>17</v>
      </c>
    </row>
    <row r="18" spans="1:6" ht="27.75" customHeight="1" x14ac:dyDescent="0.45">
      <c r="A18" s="44"/>
      <c r="B18" s="45"/>
      <c r="C18" s="45"/>
      <c r="D18" s="45"/>
      <c r="E18" s="45"/>
      <c r="F18" s="46"/>
    </row>
    <row r="19" spans="1:6" ht="27.75" customHeight="1" x14ac:dyDescent="0.45">
      <c r="A19" s="19" t="s">
        <v>18</v>
      </c>
      <c r="B19" s="20"/>
      <c r="C19" s="20"/>
      <c r="D19" s="20"/>
      <c r="E19" s="25">
        <v>44834</v>
      </c>
      <c r="F19" s="23"/>
    </row>
    <row r="20" spans="1:6" ht="27.75" customHeight="1" x14ac:dyDescent="0.45">
      <c r="A20" s="19" t="s">
        <v>19</v>
      </c>
      <c r="B20" s="20"/>
      <c r="C20" s="20"/>
      <c r="D20" s="24"/>
      <c r="E20" s="22" t="s">
        <v>20</v>
      </c>
      <c r="F20" s="23"/>
    </row>
    <row r="21" spans="1:6" ht="27.75" customHeight="1" x14ac:dyDescent="0.45">
      <c r="A21" s="19" t="s">
        <v>21</v>
      </c>
      <c r="B21" s="20"/>
      <c r="C21" s="20"/>
      <c r="D21" s="20"/>
      <c r="E21" s="22" t="s">
        <v>22</v>
      </c>
      <c r="F21" s="23"/>
    </row>
    <row r="22" spans="1:6" ht="27.75" customHeight="1" x14ac:dyDescent="0.45">
      <c r="A22" s="19" t="s">
        <v>23</v>
      </c>
      <c r="B22" s="20"/>
      <c r="C22" s="20"/>
      <c r="D22" s="20"/>
      <c r="E22" s="22" t="s">
        <v>22</v>
      </c>
      <c r="F22" s="23"/>
    </row>
    <row r="23" spans="1:6" ht="27.75" customHeight="1" x14ac:dyDescent="0.45">
      <c r="A23" s="19" t="s">
        <v>24</v>
      </c>
      <c r="B23" s="20"/>
      <c r="C23" s="20"/>
      <c r="D23" s="20"/>
      <c r="E23" s="21" t="s">
        <v>25</v>
      </c>
      <c r="F23" s="21"/>
    </row>
    <row r="24" spans="1:6" ht="27.75" customHeight="1" x14ac:dyDescent="0.45">
      <c r="A24" s="19" t="s">
        <v>26</v>
      </c>
      <c r="B24" s="20"/>
      <c r="C24" s="20"/>
      <c r="D24" s="20"/>
      <c r="E24" s="22" t="s">
        <v>27</v>
      </c>
      <c r="F24" s="23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view="pageBreakPreview" zoomScale="60" zoomScaleNormal="100" workbookViewId="0">
      <selection sqref="A1:XFD1048576"/>
    </sheetView>
  </sheetViews>
  <sheetFormatPr baseColWidth="10" defaultRowHeight="14.25" x14ac:dyDescent="0.45"/>
  <cols>
    <col min="1" max="1" width="20.265625" customWidth="1"/>
    <col min="2" max="2" width="19.1328125" customWidth="1"/>
    <col min="3" max="3" width="17.265625" customWidth="1"/>
    <col min="4" max="4" width="20.73046875" customWidth="1"/>
    <col min="5" max="5" width="23.73046875" customWidth="1"/>
    <col min="6" max="6" width="29.1328125" customWidth="1"/>
  </cols>
  <sheetData>
    <row r="1" spans="1:6" ht="15.75" x14ac:dyDescent="0.45">
      <c r="A1" s="26"/>
      <c r="B1" s="27"/>
      <c r="C1" s="27"/>
      <c r="D1" s="27"/>
      <c r="E1" s="27"/>
      <c r="F1" s="28"/>
    </row>
    <row r="2" spans="1:6" ht="15.75" x14ac:dyDescent="0.45">
      <c r="A2" s="26" t="s">
        <v>0</v>
      </c>
      <c r="B2" s="27"/>
      <c r="C2" s="27"/>
      <c r="D2" s="27"/>
      <c r="E2" s="27"/>
      <c r="F2" s="28"/>
    </row>
    <row r="3" spans="1:6" ht="18" x14ac:dyDescent="0.45">
      <c r="A3" s="29" t="s">
        <v>28</v>
      </c>
      <c r="B3" s="30"/>
      <c r="C3" s="30"/>
      <c r="D3" s="30"/>
      <c r="E3" s="30"/>
      <c r="F3" s="31"/>
    </row>
    <row r="4" spans="1:6" ht="15.75" x14ac:dyDescent="0.45">
      <c r="A4" s="32" t="s">
        <v>1</v>
      </c>
      <c r="B4" s="33"/>
      <c r="C4" s="33"/>
      <c r="D4" s="33"/>
      <c r="E4" s="33"/>
      <c r="F4" s="34"/>
    </row>
    <row r="5" spans="1:6" ht="75" customHeight="1" x14ac:dyDescent="0.45">
      <c r="A5" s="10" t="s">
        <v>2</v>
      </c>
      <c r="B5" s="3" t="s">
        <v>3</v>
      </c>
      <c r="C5" s="10" t="s">
        <v>4</v>
      </c>
      <c r="D5" s="10" t="s">
        <v>5</v>
      </c>
      <c r="E5" s="3" t="s">
        <v>6</v>
      </c>
      <c r="F5" s="3" t="s">
        <v>7</v>
      </c>
    </row>
    <row r="6" spans="1:6" x14ac:dyDescent="0.45">
      <c r="A6" s="1" t="s">
        <v>8</v>
      </c>
      <c r="B6" s="1">
        <v>21361698.949999999</v>
      </c>
      <c r="C6" s="4">
        <v>6752218.0300000003</v>
      </c>
      <c r="D6" s="2" t="s">
        <v>9</v>
      </c>
      <c r="E6" s="7">
        <f>C6/B6</f>
        <v>0.31608993487851772</v>
      </c>
      <c r="F6" s="35" t="s">
        <v>29</v>
      </c>
    </row>
    <row r="7" spans="1:6" x14ac:dyDescent="0.45">
      <c r="A7" s="1" t="s">
        <v>10</v>
      </c>
      <c r="B7" s="1">
        <v>21050602.550000001</v>
      </c>
      <c r="C7" s="1">
        <f>57385598.04+246072.94</f>
        <v>57631670.979999997</v>
      </c>
      <c r="D7" s="2" t="s">
        <v>11</v>
      </c>
      <c r="E7" s="7">
        <f>C7/B7</f>
        <v>2.7377682345724588</v>
      </c>
      <c r="F7" s="36"/>
    </row>
    <row r="8" spans="1:6" x14ac:dyDescent="0.45">
      <c r="A8" s="1" t="s">
        <v>5</v>
      </c>
      <c r="B8" s="9">
        <v>20057037.370000001</v>
      </c>
      <c r="C8" s="1">
        <v>6525821.4699999997</v>
      </c>
      <c r="D8" s="2" t="s">
        <v>11</v>
      </c>
      <c r="E8" s="7">
        <f>C8/B8</f>
        <v>0.32536318049448792</v>
      </c>
      <c r="F8" s="36"/>
    </row>
    <row r="9" spans="1:6" ht="15.75" x14ac:dyDescent="0.45">
      <c r="A9" s="5" t="s">
        <v>12</v>
      </c>
      <c r="B9" s="6">
        <f>SUM(B6:B8)</f>
        <v>62469338.870000005</v>
      </c>
      <c r="C9" s="6">
        <f>SUM(C6:C8)</f>
        <v>70909710.480000004</v>
      </c>
      <c r="D9" s="38">
        <f>C9/B9</f>
        <v>1.1351122288578175</v>
      </c>
      <c r="E9" s="39"/>
      <c r="F9" s="37"/>
    </row>
    <row r="10" spans="1:6" ht="15.75" x14ac:dyDescent="0.45">
      <c r="A10" s="32" t="s">
        <v>13</v>
      </c>
      <c r="B10" s="33"/>
      <c r="C10" s="33"/>
      <c r="D10" s="33"/>
      <c r="E10" s="33"/>
      <c r="F10" s="34"/>
    </row>
    <row r="11" spans="1:6" ht="31.5" x14ac:dyDescent="0.45">
      <c r="A11" s="3" t="s">
        <v>2</v>
      </c>
      <c r="B11" s="3" t="s">
        <v>3</v>
      </c>
      <c r="C11" s="10" t="s">
        <v>4</v>
      </c>
      <c r="D11" s="10" t="s">
        <v>5</v>
      </c>
      <c r="E11" s="3" t="s">
        <v>6</v>
      </c>
      <c r="F11" s="3" t="s">
        <v>14</v>
      </c>
    </row>
    <row r="12" spans="1:6" x14ac:dyDescent="0.45">
      <c r="A12" s="1" t="s">
        <v>8</v>
      </c>
      <c r="B12" s="1">
        <v>18560734.390000001</v>
      </c>
      <c r="C12" s="4">
        <v>5831799.6600000001</v>
      </c>
      <c r="D12" s="2" t="s">
        <v>9</v>
      </c>
      <c r="E12" s="7">
        <f>C12/B12</f>
        <v>0.31420091131426398</v>
      </c>
      <c r="F12" s="35" t="s">
        <v>30</v>
      </c>
    </row>
    <row r="13" spans="1:6" x14ac:dyDescent="0.45">
      <c r="A13" s="1" t="s">
        <v>10</v>
      </c>
      <c r="B13" s="1">
        <v>16985714.440000001</v>
      </c>
      <c r="C13" s="1">
        <f>47684100.78+94908.04</f>
        <v>47779008.82</v>
      </c>
      <c r="D13" s="2" t="s">
        <v>11</v>
      </c>
      <c r="E13" s="7">
        <f>C13/B13</f>
        <v>2.8128936812621936</v>
      </c>
      <c r="F13" s="36"/>
    </row>
    <row r="14" spans="1:6" x14ac:dyDescent="0.45">
      <c r="A14" s="1" t="s">
        <v>5</v>
      </c>
      <c r="B14" s="9">
        <v>16073210.75</v>
      </c>
      <c r="C14" s="1">
        <v>5284978.79</v>
      </c>
      <c r="D14" s="2" t="s">
        <v>11</v>
      </c>
      <c r="E14" s="7">
        <f>C14/B14</f>
        <v>0.32880666297491307</v>
      </c>
      <c r="F14" s="36"/>
    </row>
    <row r="15" spans="1:6" ht="15.75" x14ac:dyDescent="0.45">
      <c r="A15" s="5" t="s">
        <v>12</v>
      </c>
      <c r="B15" s="6">
        <f>SUM(B12:B14)</f>
        <v>51619659.579999998</v>
      </c>
      <c r="C15" s="6">
        <f>SUM(C12:C14)</f>
        <v>58895787.270000003</v>
      </c>
      <c r="D15" s="38">
        <f>C15/B15</f>
        <v>1.1409565221700753</v>
      </c>
      <c r="E15" s="39"/>
      <c r="F15" s="37"/>
    </row>
    <row r="16" spans="1:6" ht="47.25" x14ac:dyDescent="0.45">
      <c r="A16" s="40" t="s">
        <v>15</v>
      </c>
      <c r="B16" s="41"/>
      <c r="C16" s="41"/>
      <c r="D16" s="41"/>
      <c r="E16" s="41"/>
      <c r="F16" s="3" t="s">
        <v>16</v>
      </c>
    </row>
    <row r="17" spans="1:6" ht="27.75" customHeight="1" x14ac:dyDescent="0.45">
      <c r="A17" s="42"/>
      <c r="B17" s="43"/>
      <c r="C17" s="43"/>
      <c r="D17" s="43"/>
      <c r="E17" s="43"/>
      <c r="F17" s="8" t="s">
        <v>17</v>
      </c>
    </row>
    <row r="18" spans="1:6" x14ac:dyDescent="0.45">
      <c r="A18" s="44"/>
      <c r="B18" s="45"/>
      <c r="C18" s="45"/>
      <c r="D18" s="45"/>
      <c r="E18" s="45"/>
      <c r="F18" s="46"/>
    </row>
    <row r="19" spans="1:6" x14ac:dyDescent="0.45">
      <c r="A19" s="19" t="s">
        <v>18</v>
      </c>
      <c r="B19" s="20"/>
      <c r="C19" s="20"/>
      <c r="D19" s="20"/>
      <c r="E19" s="25">
        <v>44561</v>
      </c>
      <c r="F19" s="23"/>
    </row>
    <row r="20" spans="1:6" x14ac:dyDescent="0.45">
      <c r="A20" s="19" t="s">
        <v>19</v>
      </c>
      <c r="B20" s="20"/>
      <c r="C20" s="20"/>
      <c r="D20" s="24"/>
      <c r="E20" s="22" t="s">
        <v>20</v>
      </c>
      <c r="F20" s="23"/>
    </row>
    <row r="21" spans="1:6" x14ac:dyDescent="0.45">
      <c r="A21" s="19" t="s">
        <v>21</v>
      </c>
      <c r="B21" s="20"/>
      <c r="C21" s="20"/>
      <c r="D21" s="20"/>
      <c r="E21" s="22" t="s">
        <v>22</v>
      </c>
      <c r="F21" s="23"/>
    </row>
    <row r="22" spans="1:6" x14ac:dyDescent="0.45">
      <c r="A22" s="19" t="s">
        <v>23</v>
      </c>
      <c r="B22" s="20"/>
      <c r="C22" s="20"/>
      <c r="D22" s="20"/>
      <c r="E22" s="22" t="s">
        <v>22</v>
      </c>
      <c r="F22" s="23"/>
    </row>
    <row r="23" spans="1:6" x14ac:dyDescent="0.45">
      <c r="A23" s="19" t="s">
        <v>24</v>
      </c>
      <c r="B23" s="20"/>
      <c r="C23" s="20"/>
      <c r="D23" s="20"/>
      <c r="E23" s="21" t="s">
        <v>25</v>
      </c>
      <c r="F23" s="21"/>
    </row>
    <row r="24" spans="1:6" x14ac:dyDescent="0.45">
      <c r="A24" s="19" t="s">
        <v>26</v>
      </c>
      <c r="B24" s="20"/>
      <c r="C24" s="20"/>
      <c r="D24" s="20"/>
      <c r="E24" s="22" t="s">
        <v>27</v>
      </c>
      <c r="F24" s="23"/>
    </row>
  </sheetData>
  <mergeCells count="23"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19:D19"/>
    <mergeCell ref="E19:F19"/>
    <mergeCell ref="A20:D20"/>
    <mergeCell ref="E20:F20"/>
    <mergeCell ref="A24:D24"/>
    <mergeCell ref="E24:F24"/>
    <mergeCell ref="A21:D21"/>
    <mergeCell ref="E21:F21"/>
    <mergeCell ref="A22:D22"/>
    <mergeCell ref="E22:F22"/>
    <mergeCell ref="A23:D23"/>
    <mergeCell ref="E23:F23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workbookViewId="0">
      <selection sqref="A1:XFD1048576"/>
    </sheetView>
  </sheetViews>
  <sheetFormatPr baseColWidth="10" defaultRowHeight="14.25" x14ac:dyDescent="0.45"/>
  <cols>
    <col min="1" max="1" width="20.265625" customWidth="1"/>
    <col min="2" max="2" width="19.1328125" customWidth="1"/>
    <col min="3" max="3" width="17.265625" customWidth="1"/>
    <col min="4" max="4" width="20.73046875" customWidth="1"/>
    <col min="5" max="5" width="23.73046875" customWidth="1"/>
    <col min="6" max="6" width="29.1328125" customWidth="1"/>
  </cols>
  <sheetData>
    <row r="1" spans="1:6" ht="15.75" x14ac:dyDescent="0.45">
      <c r="A1" s="26"/>
      <c r="B1" s="27"/>
      <c r="C1" s="27"/>
      <c r="D1" s="27"/>
      <c r="E1" s="27"/>
      <c r="F1" s="28"/>
    </row>
    <row r="2" spans="1:6" ht="15.75" x14ac:dyDescent="0.45">
      <c r="A2" s="26" t="s">
        <v>0</v>
      </c>
      <c r="B2" s="27"/>
      <c r="C2" s="27"/>
      <c r="D2" s="27"/>
      <c r="E2" s="27"/>
      <c r="F2" s="28"/>
    </row>
    <row r="3" spans="1:6" ht="18" x14ac:dyDescent="0.45">
      <c r="A3" s="29" t="s">
        <v>28</v>
      </c>
      <c r="B3" s="30"/>
      <c r="C3" s="30"/>
      <c r="D3" s="30"/>
      <c r="E3" s="30"/>
      <c r="F3" s="31"/>
    </row>
    <row r="4" spans="1:6" ht="15.75" x14ac:dyDescent="0.45">
      <c r="A4" s="32" t="s">
        <v>1</v>
      </c>
      <c r="B4" s="33"/>
      <c r="C4" s="33"/>
      <c r="D4" s="33"/>
      <c r="E4" s="33"/>
      <c r="F4" s="34"/>
    </row>
    <row r="5" spans="1:6" ht="75" customHeight="1" x14ac:dyDescent="0.45">
      <c r="A5" s="12" t="s">
        <v>2</v>
      </c>
      <c r="B5" s="3" t="s">
        <v>3</v>
      </c>
      <c r="C5" s="12" t="s">
        <v>4</v>
      </c>
      <c r="D5" s="12" t="s">
        <v>5</v>
      </c>
      <c r="E5" s="3" t="s">
        <v>6</v>
      </c>
      <c r="F5" s="3" t="s">
        <v>7</v>
      </c>
    </row>
    <row r="6" spans="1:6" x14ac:dyDescent="0.45">
      <c r="A6" s="1" t="s">
        <v>8</v>
      </c>
      <c r="B6" s="1">
        <v>6721197.3099999996</v>
      </c>
      <c r="C6" s="4">
        <v>867880.75</v>
      </c>
      <c r="D6" s="2" t="s">
        <v>9</v>
      </c>
      <c r="E6" s="7">
        <f>C6/B6</f>
        <v>0.12912591462070916</v>
      </c>
      <c r="F6" s="35" t="s">
        <v>35</v>
      </c>
    </row>
    <row r="7" spans="1:6" x14ac:dyDescent="0.45">
      <c r="A7" s="1" t="s">
        <v>10</v>
      </c>
      <c r="B7" s="1">
        <v>61721.73</v>
      </c>
      <c r="C7" s="1">
        <v>2636404.5699999998</v>
      </c>
      <c r="D7" s="2" t="s">
        <v>11</v>
      </c>
      <c r="E7" s="7">
        <f>C7/B7</f>
        <v>42.71436607496257</v>
      </c>
      <c r="F7" s="36"/>
    </row>
    <row r="8" spans="1:6" x14ac:dyDescent="0.45">
      <c r="A8" s="1" t="s">
        <v>5</v>
      </c>
      <c r="B8" s="9">
        <v>2024209.54</v>
      </c>
      <c r="C8" s="1">
        <v>3079436.36</v>
      </c>
      <c r="D8" s="2" t="s">
        <v>11</v>
      </c>
      <c r="E8" s="7">
        <f>C8/B8</f>
        <v>1.5213031552059575</v>
      </c>
      <c r="F8" s="36"/>
    </row>
    <row r="9" spans="1:6" ht="15.75" x14ac:dyDescent="0.45">
      <c r="A9" s="5" t="s">
        <v>12</v>
      </c>
      <c r="B9" s="6">
        <f>SUM(B6:B8)</f>
        <v>8807128.5800000001</v>
      </c>
      <c r="C9" s="6">
        <f>SUM(C6:C8)</f>
        <v>6583721.6799999997</v>
      </c>
      <c r="D9" s="38">
        <f>C9/B9</f>
        <v>0.74754463048840825</v>
      </c>
      <c r="E9" s="39"/>
      <c r="F9" s="37"/>
    </row>
    <row r="10" spans="1:6" ht="15.75" x14ac:dyDescent="0.45">
      <c r="A10" s="32" t="s">
        <v>13</v>
      </c>
      <c r="B10" s="33"/>
      <c r="C10" s="33"/>
      <c r="D10" s="33"/>
      <c r="E10" s="33"/>
      <c r="F10" s="34"/>
    </row>
    <row r="11" spans="1:6" ht="31.5" x14ac:dyDescent="0.45">
      <c r="A11" s="3" t="s">
        <v>2</v>
      </c>
      <c r="B11" s="3" t="s">
        <v>3</v>
      </c>
      <c r="C11" s="12" t="s">
        <v>4</v>
      </c>
      <c r="D11" s="12" t="s">
        <v>5</v>
      </c>
      <c r="E11" s="3" t="s">
        <v>6</v>
      </c>
      <c r="F11" s="3" t="s">
        <v>14</v>
      </c>
    </row>
    <row r="12" spans="1:6" x14ac:dyDescent="0.45">
      <c r="A12" s="1" t="s">
        <v>8</v>
      </c>
      <c r="B12" s="1">
        <v>21361698.949999999</v>
      </c>
      <c r="C12" s="4">
        <v>6752218.0300000003</v>
      </c>
      <c r="D12" s="2" t="s">
        <v>9</v>
      </c>
      <c r="E12" s="7">
        <f>C12/B12</f>
        <v>0.31608993487851772</v>
      </c>
      <c r="F12" s="35" t="s">
        <v>34</v>
      </c>
    </row>
    <row r="13" spans="1:6" x14ac:dyDescent="0.45">
      <c r="A13" s="1" t="s">
        <v>10</v>
      </c>
      <c r="B13" s="1">
        <v>21050602.550000001</v>
      </c>
      <c r="C13" s="1">
        <f>57385598.04+246072.94</f>
        <v>57631670.979999997</v>
      </c>
      <c r="D13" s="2" t="s">
        <v>11</v>
      </c>
      <c r="E13" s="7">
        <f>C13/B13</f>
        <v>2.7377682345724588</v>
      </c>
      <c r="F13" s="36"/>
    </row>
    <row r="14" spans="1:6" x14ac:dyDescent="0.45">
      <c r="A14" s="1" t="s">
        <v>5</v>
      </c>
      <c r="B14" s="9">
        <v>20057037.370000001</v>
      </c>
      <c r="C14" s="1">
        <v>6525821.4699999997</v>
      </c>
      <c r="D14" s="2" t="s">
        <v>11</v>
      </c>
      <c r="E14" s="7">
        <f>C14/B14</f>
        <v>0.32536318049448792</v>
      </c>
      <c r="F14" s="36"/>
    </row>
    <row r="15" spans="1:6" ht="15.75" x14ac:dyDescent="0.45">
      <c r="A15" s="5" t="s">
        <v>12</v>
      </c>
      <c r="B15" s="6">
        <f>SUM(B12:B14)</f>
        <v>62469338.870000005</v>
      </c>
      <c r="C15" s="6">
        <f>SUM(C12:C14)</f>
        <v>70909710.480000004</v>
      </c>
      <c r="D15" s="38">
        <f>C15/B15</f>
        <v>1.1351122288578175</v>
      </c>
      <c r="E15" s="39"/>
      <c r="F15" s="37"/>
    </row>
    <row r="16" spans="1:6" ht="47.25" x14ac:dyDescent="0.45">
      <c r="A16" s="40" t="s">
        <v>15</v>
      </c>
      <c r="B16" s="41"/>
      <c r="C16" s="41"/>
      <c r="D16" s="41"/>
      <c r="E16" s="41"/>
      <c r="F16" s="3" t="s">
        <v>16</v>
      </c>
    </row>
    <row r="17" spans="1:6" ht="27.75" customHeight="1" x14ac:dyDescent="0.45">
      <c r="A17" s="42"/>
      <c r="B17" s="43"/>
      <c r="C17" s="43"/>
      <c r="D17" s="43"/>
      <c r="E17" s="43"/>
      <c r="F17" s="8" t="s">
        <v>17</v>
      </c>
    </row>
    <row r="18" spans="1:6" x14ac:dyDescent="0.45">
      <c r="A18" s="44"/>
      <c r="B18" s="45"/>
      <c r="C18" s="45"/>
      <c r="D18" s="45"/>
      <c r="E18" s="45"/>
      <c r="F18" s="46"/>
    </row>
    <row r="19" spans="1:6" x14ac:dyDescent="0.45">
      <c r="A19" s="19" t="s">
        <v>18</v>
      </c>
      <c r="B19" s="20"/>
      <c r="C19" s="20"/>
      <c r="D19" s="20"/>
      <c r="E19" s="25">
        <v>44592</v>
      </c>
      <c r="F19" s="23"/>
    </row>
    <row r="20" spans="1:6" x14ac:dyDescent="0.45">
      <c r="A20" s="19" t="s">
        <v>19</v>
      </c>
      <c r="B20" s="20"/>
      <c r="C20" s="20"/>
      <c r="D20" s="24"/>
      <c r="E20" s="22" t="s">
        <v>20</v>
      </c>
      <c r="F20" s="23"/>
    </row>
    <row r="21" spans="1:6" x14ac:dyDescent="0.45">
      <c r="A21" s="19" t="s">
        <v>21</v>
      </c>
      <c r="B21" s="20"/>
      <c r="C21" s="20"/>
      <c r="D21" s="20"/>
      <c r="E21" s="22" t="s">
        <v>22</v>
      </c>
      <c r="F21" s="23"/>
    </row>
    <row r="22" spans="1:6" x14ac:dyDescent="0.45">
      <c r="A22" s="19" t="s">
        <v>23</v>
      </c>
      <c r="B22" s="20"/>
      <c r="C22" s="20"/>
      <c r="D22" s="20"/>
      <c r="E22" s="22" t="s">
        <v>22</v>
      </c>
      <c r="F22" s="23"/>
    </row>
    <row r="23" spans="1:6" x14ac:dyDescent="0.45">
      <c r="A23" s="19" t="s">
        <v>24</v>
      </c>
      <c r="B23" s="20"/>
      <c r="C23" s="20"/>
      <c r="D23" s="20"/>
      <c r="E23" s="21" t="s">
        <v>25</v>
      </c>
      <c r="F23" s="21"/>
    </row>
    <row r="24" spans="1:6" x14ac:dyDescent="0.45">
      <c r="A24" s="19" t="s">
        <v>26</v>
      </c>
      <c r="B24" s="20"/>
      <c r="C24" s="20"/>
      <c r="D24" s="20"/>
      <c r="E24" s="22" t="s">
        <v>27</v>
      </c>
      <c r="F24" s="23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workbookViewId="0">
      <selection activeCell="H16" sqref="H16"/>
    </sheetView>
  </sheetViews>
  <sheetFormatPr baseColWidth="10" defaultRowHeight="14.25" x14ac:dyDescent="0.45"/>
  <cols>
    <col min="1" max="1" width="20.265625" customWidth="1"/>
    <col min="2" max="2" width="19.1328125" customWidth="1"/>
    <col min="3" max="3" width="17.265625" customWidth="1"/>
    <col min="4" max="4" width="20.73046875" customWidth="1"/>
    <col min="5" max="5" width="23.73046875" customWidth="1"/>
    <col min="6" max="6" width="29.1328125" customWidth="1"/>
  </cols>
  <sheetData>
    <row r="1" spans="1:6" ht="15.75" x14ac:dyDescent="0.45">
      <c r="A1" s="26"/>
      <c r="B1" s="27"/>
      <c r="C1" s="27"/>
      <c r="D1" s="27"/>
      <c r="E1" s="27"/>
      <c r="F1" s="28"/>
    </row>
    <row r="2" spans="1:6" ht="15.75" x14ac:dyDescent="0.45">
      <c r="A2" s="26" t="s">
        <v>0</v>
      </c>
      <c r="B2" s="27"/>
      <c r="C2" s="27"/>
      <c r="D2" s="27"/>
      <c r="E2" s="27"/>
      <c r="F2" s="28"/>
    </row>
    <row r="3" spans="1:6" ht="18" x14ac:dyDescent="0.45">
      <c r="A3" s="29" t="s">
        <v>28</v>
      </c>
      <c r="B3" s="30"/>
      <c r="C3" s="30"/>
      <c r="D3" s="30"/>
      <c r="E3" s="30"/>
      <c r="F3" s="31"/>
    </row>
    <row r="4" spans="1:6" ht="15.75" x14ac:dyDescent="0.45">
      <c r="A4" s="32" t="s">
        <v>1</v>
      </c>
      <c r="B4" s="33"/>
      <c r="C4" s="33"/>
      <c r="D4" s="33"/>
      <c r="E4" s="33"/>
      <c r="F4" s="34"/>
    </row>
    <row r="5" spans="1:6" ht="75" customHeight="1" x14ac:dyDescent="0.45">
      <c r="A5" s="13" t="s">
        <v>2</v>
      </c>
      <c r="B5" s="3" t="s">
        <v>3</v>
      </c>
      <c r="C5" s="13" t="s">
        <v>4</v>
      </c>
      <c r="D5" s="13" t="s">
        <v>5</v>
      </c>
      <c r="E5" s="3" t="s">
        <v>6</v>
      </c>
      <c r="F5" s="3" t="s">
        <v>7</v>
      </c>
    </row>
    <row r="6" spans="1:6" x14ac:dyDescent="0.45">
      <c r="A6" s="1" t="s">
        <v>8</v>
      </c>
      <c r="B6" s="1">
        <v>7973479.6699999999</v>
      </c>
      <c r="C6" s="4">
        <v>1746031.25</v>
      </c>
      <c r="D6" s="2" t="s">
        <v>9</v>
      </c>
      <c r="E6" s="7">
        <f>C6/B6</f>
        <v>0.21897983343074104</v>
      </c>
      <c r="F6" s="35" t="s">
        <v>36</v>
      </c>
    </row>
    <row r="7" spans="1:6" x14ac:dyDescent="0.45">
      <c r="A7" s="1" t="s">
        <v>10</v>
      </c>
      <c r="B7" s="1">
        <v>7435996.4199999999</v>
      </c>
      <c r="C7" s="1">
        <f>5920373.8+5273.8</f>
        <v>5925647.5999999996</v>
      </c>
      <c r="D7" s="2" t="s">
        <v>11</v>
      </c>
      <c r="E7" s="7">
        <f>C7/B7</f>
        <v>0.79688682797940347</v>
      </c>
      <c r="F7" s="36"/>
    </row>
    <row r="8" spans="1:6" x14ac:dyDescent="0.45">
      <c r="A8" s="1" t="s">
        <v>5</v>
      </c>
      <c r="B8" s="9">
        <v>3744237.23</v>
      </c>
      <c r="C8" s="1">
        <v>4583726.87</v>
      </c>
      <c r="D8" s="2" t="s">
        <v>11</v>
      </c>
      <c r="E8" s="7">
        <f>C8/B8</f>
        <v>1.2242084538003486</v>
      </c>
      <c r="F8" s="36"/>
    </row>
    <row r="9" spans="1:6" ht="15.75" x14ac:dyDescent="0.45">
      <c r="A9" s="5" t="s">
        <v>12</v>
      </c>
      <c r="B9" s="6">
        <f>SUM(B6:B8)</f>
        <v>19153713.32</v>
      </c>
      <c r="C9" s="6">
        <f>SUM(C6:C8)</f>
        <v>12255405.719999999</v>
      </c>
      <c r="D9" s="38">
        <f>C9/B9</f>
        <v>0.63984489666570821</v>
      </c>
      <c r="E9" s="39"/>
      <c r="F9" s="37"/>
    </row>
    <row r="10" spans="1:6" ht="15.75" x14ac:dyDescent="0.45">
      <c r="A10" s="32" t="s">
        <v>13</v>
      </c>
      <c r="B10" s="33"/>
      <c r="C10" s="33"/>
      <c r="D10" s="33"/>
      <c r="E10" s="33"/>
      <c r="F10" s="34"/>
    </row>
    <row r="11" spans="1:6" ht="31.5" x14ac:dyDescent="0.45">
      <c r="A11" s="3" t="s">
        <v>2</v>
      </c>
      <c r="B11" s="3" t="s">
        <v>3</v>
      </c>
      <c r="C11" s="13" t="s">
        <v>4</v>
      </c>
      <c r="D11" s="13" t="s">
        <v>5</v>
      </c>
      <c r="E11" s="3" t="s">
        <v>6</v>
      </c>
      <c r="F11" s="3" t="s">
        <v>14</v>
      </c>
    </row>
    <row r="12" spans="1:6" x14ac:dyDescent="0.45">
      <c r="A12" s="1" t="s">
        <v>8</v>
      </c>
      <c r="B12" s="1">
        <v>6721197.3099999996</v>
      </c>
      <c r="C12" s="4">
        <v>867880.75</v>
      </c>
      <c r="D12" s="2" t="s">
        <v>9</v>
      </c>
      <c r="E12" s="7">
        <f>C12/B12</f>
        <v>0.12912591462070916</v>
      </c>
      <c r="F12" s="35" t="s">
        <v>37</v>
      </c>
    </row>
    <row r="13" spans="1:6" x14ac:dyDescent="0.45">
      <c r="A13" s="1" t="s">
        <v>10</v>
      </c>
      <c r="B13" s="1">
        <v>61721.73</v>
      </c>
      <c r="C13" s="1">
        <v>2636404.5699999998</v>
      </c>
      <c r="D13" s="2" t="s">
        <v>11</v>
      </c>
      <c r="E13" s="7">
        <f>C13/B13</f>
        <v>42.71436607496257</v>
      </c>
      <c r="F13" s="36"/>
    </row>
    <row r="14" spans="1:6" x14ac:dyDescent="0.45">
      <c r="A14" s="1" t="s">
        <v>5</v>
      </c>
      <c r="B14" s="9">
        <v>2024209.54</v>
      </c>
      <c r="C14" s="1">
        <v>3079436.36</v>
      </c>
      <c r="D14" s="2" t="s">
        <v>11</v>
      </c>
      <c r="E14" s="7">
        <f>C14/B14</f>
        <v>1.5213031552059575</v>
      </c>
      <c r="F14" s="36"/>
    </row>
    <row r="15" spans="1:6" ht="15.75" x14ac:dyDescent="0.45">
      <c r="A15" s="5" t="s">
        <v>12</v>
      </c>
      <c r="B15" s="6">
        <f>SUM(B12:B14)</f>
        <v>8807128.5800000001</v>
      </c>
      <c r="C15" s="6">
        <f>SUM(C12:C14)</f>
        <v>6583721.6799999997</v>
      </c>
      <c r="D15" s="38">
        <f>C15/B15</f>
        <v>0.74754463048840825</v>
      </c>
      <c r="E15" s="39"/>
      <c r="F15" s="37"/>
    </row>
    <row r="16" spans="1:6" ht="47.25" x14ac:dyDescent="0.45">
      <c r="A16" s="40" t="s">
        <v>15</v>
      </c>
      <c r="B16" s="41"/>
      <c r="C16" s="41"/>
      <c r="D16" s="41"/>
      <c r="E16" s="41"/>
      <c r="F16" s="3" t="s">
        <v>16</v>
      </c>
    </row>
    <row r="17" spans="1:6" ht="27.75" customHeight="1" x14ac:dyDescent="0.45">
      <c r="A17" s="42"/>
      <c r="B17" s="43"/>
      <c r="C17" s="43"/>
      <c r="D17" s="43"/>
      <c r="E17" s="43"/>
      <c r="F17" s="8" t="s">
        <v>17</v>
      </c>
    </row>
    <row r="18" spans="1:6" x14ac:dyDescent="0.45">
      <c r="A18" s="44"/>
      <c r="B18" s="45"/>
      <c r="C18" s="45"/>
      <c r="D18" s="45"/>
      <c r="E18" s="45"/>
      <c r="F18" s="46"/>
    </row>
    <row r="19" spans="1:6" x14ac:dyDescent="0.45">
      <c r="A19" s="19" t="s">
        <v>18</v>
      </c>
      <c r="B19" s="20"/>
      <c r="C19" s="20"/>
      <c r="D19" s="20"/>
      <c r="E19" s="25">
        <v>44620</v>
      </c>
      <c r="F19" s="23"/>
    </row>
    <row r="20" spans="1:6" x14ac:dyDescent="0.45">
      <c r="A20" s="19" t="s">
        <v>19</v>
      </c>
      <c r="B20" s="20"/>
      <c r="C20" s="20"/>
      <c r="D20" s="24"/>
      <c r="E20" s="22" t="s">
        <v>20</v>
      </c>
      <c r="F20" s="23"/>
    </row>
    <row r="21" spans="1:6" x14ac:dyDescent="0.45">
      <c r="A21" s="19" t="s">
        <v>21</v>
      </c>
      <c r="B21" s="20"/>
      <c r="C21" s="20"/>
      <c r="D21" s="20"/>
      <c r="E21" s="22" t="s">
        <v>22</v>
      </c>
      <c r="F21" s="23"/>
    </row>
    <row r="22" spans="1:6" x14ac:dyDescent="0.45">
      <c r="A22" s="19" t="s">
        <v>23</v>
      </c>
      <c r="B22" s="20"/>
      <c r="C22" s="20"/>
      <c r="D22" s="20"/>
      <c r="E22" s="22" t="s">
        <v>22</v>
      </c>
      <c r="F22" s="23"/>
    </row>
    <row r="23" spans="1:6" x14ac:dyDescent="0.45">
      <c r="A23" s="19" t="s">
        <v>24</v>
      </c>
      <c r="B23" s="20"/>
      <c r="C23" s="20"/>
      <c r="D23" s="20"/>
      <c r="E23" s="21" t="s">
        <v>25</v>
      </c>
      <c r="F23" s="21"/>
    </row>
    <row r="24" spans="1:6" x14ac:dyDescent="0.45">
      <c r="A24" s="19" t="s">
        <v>26</v>
      </c>
      <c r="B24" s="20"/>
      <c r="C24" s="20"/>
      <c r="D24" s="20"/>
      <c r="E24" s="22" t="s">
        <v>27</v>
      </c>
      <c r="F24" s="23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7" workbookViewId="0">
      <selection sqref="A1:F24"/>
    </sheetView>
  </sheetViews>
  <sheetFormatPr baseColWidth="10" defaultRowHeight="27" customHeight="1" x14ac:dyDescent="0.45"/>
  <cols>
    <col min="1" max="1" width="20.73046875" customWidth="1"/>
    <col min="2" max="2" width="19.3984375" customWidth="1"/>
    <col min="3" max="3" width="15.73046875" customWidth="1"/>
    <col min="4" max="4" width="14.86328125" customWidth="1"/>
    <col min="5" max="5" width="18.86328125" customWidth="1"/>
    <col min="6" max="6" width="51" bestFit="1" customWidth="1"/>
  </cols>
  <sheetData>
    <row r="1" spans="1:6" ht="27" customHeight="1" x14ac:dyDescent="0.45">
      <c r="A1" s="26"/>
      <c r="B1" s="27"/>
      <c r="C1" s="27"/>
      <c r="D1" s="27"/>
      <c r="E1" s="27"/>
      <c r="F1" s="28"/>
    </row>
    <row r="2" spans="1:6" ht="27" customHeight="1" x14ac:dyDescent="0.45">
      <c r="A2" s="26" t="s">
        <v>0</v>
      </c>
      <c r="B2" s="27"/>
      <c r="C2" s="27"/>
      <c r="D2" s="27"/>
      <c r="E2" s="27"/>
      <c r="F2" s="28"/>
    </row>
    <row r="3" spans="1:6" ht="27" customHeight="1" x14ac:dyDescent="0.45">
      <c r="A3" s="29" t="s">
        <v>28</v>
      </c>
      <c r="B3" s="30"/>
      <c r="C3" s="30"/>
      <c r="D3" s="30"/>
      <c r="E3" s="30"/>
      <c r="F3" s="31"/>
    </row>
    <row r="4" spans="1:6" ht="27" customHeight="1" x14ac:dyDescent="0.45">
      <c r="A4" s="32" t="s">
        <v>1</v>
      </c>
      <c r="B4" s="33"/>
      <c r="C4" s="33"/>
      <c r="D4" s="33"/>
      <c r="E4" s="33"/>
      <c r="F4" s="34"/>
    </row>
    <row r="5" spans="1:6" ht="27" customHeight="1" x14ac:dyDescent="0.45">
      <c r="A5" s="14" t="s">
        <v>2</v>
      </c>
      <c r="B5" s="3" t="s">
        <v>3</v>
      </c>
      <c r="C5" s="14" t="s">
        <v>4</v>
      </c>
      <c r="D5" s="14" t="s">
        <v>5</v>
      </c>
      <c r="E5" s="3" t="s">
        <v>6</v>
      </c>
      <c r="F5" s="3" t="s">
        <v>7</v>
      </c>
    </row>
    <row r="6" spans="1:6" ht="27" customHeight="1" x14ac:dyDescent="0.45">
      <c r="A6" s="1" t="s">
        <v>8</v>
      </c>
      <c r="B6" s="1">
        <v>9156611.7100000009</v>
      </c>
      <c r="C6" s="4">
        <v>2839910.53</v>
      </c>
      <c r="D6" s="2" t="s">
        <v>9</v>
      </c>
      <c r="E6" s="7">
        <f>C6/B6</f>
        <v>0.31014862483450217</v>
      </c>
      <c r="F6" s="35" t="s">
        <v>39</v>
      </c>
    </row>
    <row r="7" spans="1:6" ht="27" customHeight="1" x14ac:dyDescent="0.45">
      <c r="A7" s="1" t="s">
        <v>10</v>
      </c>
      <c r="B7" s="1">
        <v>8704122.0800000001</v>
      </c>
      <c r="C7" s="1">
        <f>13365364.16+36412.81</f>
        <v>13401776.970000001</v>
      </c>
      <c r="D7" s="2" t="s">
        <v>11</v>
      </c>
      <c r="E7" s="7">
        <f>C7/B7</f>
        <v>1.5397046188947754</v>
      </c>
      <c r="F7" s="36"/>
    </row>
    <row r="8" spans="1:6" ht="27" customHeight="1" x14ac:dyDescent="0.45">
      <c r="A8" s="1" t="s">
        <v>5</v>
      </c>
      <c r="B8" s="9">
        <v>5844275.8399999999</v>
      </c>
      <c r="C8" s="1">
        <v>7032587.6900000004</v>
      </c>
      <c r="D8" s="2" t="s">
        <v>11</v>
      </c>
      <c r="E8" s="7">
        <f>C8/B8</f>
        <v>1.2033291861186348</v>
      </c>
      <c r="F8" s="36"/>
    </row>
    <row r="9" spans="1:6" ht="27" customHeight="1" x14ac:dyDescent="0.45">
      <c r="A9" s="5" t="s">
        <v>12</v>
      </c>
      <c r="B9" s="6">
        <f>SUM(B6:B8)</f>
        <v>23705009.629999999</v>
      </c>
      <c r="C9" s="6">
        <f>SUM(C6:C8)</f>
        <v>23274275.190000001</v>
      </c>
      <c r="D9" s="38">
        <f>C9/B9</f>
        <v>0.98182939189972407</v>
      </c>
      <c r="E9" s="39"/>
      <c r="F9" s="37"/>
    </row>
    <row r="10" spans="1:6" ht="27" customHeight="1" x14ac:dyDescent="0.45">
      <c r="A10" s="32" t="s">
        <v>13</v>
      </c>
      <c r="B10" s="33"/>
      <c r="C10" s="33"/>
      <c r="D10" s="33"/>
      <c r="E10" s="33"/>
      <c r="F10" s="34"/>
    </row>
    <row r="11" spans="1:6" ht="27" customHeight="1" x14ac:dyDescent="0.45">
      <c r="A11" s="3" t="s">
        <v>2</v>
      </c>
      <c r="B11" s="3" t="s">
        <v>3</v>
      </c>
      <c r="C11" s="14" t="s">
        <v>4</v>
      </c>
      <c r="D11" s="14" t="s">
        <v>5</v>
      </c>
      <c r="E11" s="3" t="s">
        <v>6</v>
      </c>
      <c r="F11" s="3" t="s">
        <v>14</v>
      </c>
    </row>
    <row r="12" spans="1:6" ht="27" customHeight="1" x14ac:dyDescent="0.45">
      <c r="A12" s="1" t="s">
        <v>8</v>
      </c>
      <c r="B12" s="1">
        <v>7973479.6699999999</v>
      </c>
      <c r="C12" s="4">
        <v>1746031.25</v>
      </c>
      <c r="D12" s="2" t="s">
        <v>9</v>
      </c>
      <c r="E12" s="7">
        <f>C12/B12</f>
        <v>0.21897983343074104</v>
      </c>
      <c r="F12" s="35" t="s">
        <v>38</v>
      </c>
    </row>
    <row r="13" spans="1:6" ht="27" customHeight="1" x14ac:dyDescent="0.45">
      <c r="A13" s="1" t="s">
        <v>10</v>
      </c>
      <c r="B13" s="1">
        <v>7435996.4199999999</v>
      </c>
      <c r="C13" s="1">
        <v>5925647.5999999996</v>
      </c>
      <c r="D13" s="2" t="s">
        <v>11</v>
      </c>
      <c r="E13" s="7">
        <f>C13/B13</f>
        <v>0.79688682797940347</v>
      </c>
      <c r="F13" s="36"/>
    </row>
    <row r="14" spans="1:6" ht="27" customHeight="1" x14ac:dyDescent="0.45">
      <c r="A14" s="1" t="s">
        <v>5</v>
      </c>
      <c r="B14" s="9">
        <v>3744237.23</v>
      </c>
      <c r="C14" s="1">
        <v>4583726.87</v>
      </c>
      <c r="D14" s="2" t="s">
        <v>11</v>
      </c>
      <c r="E14" s="7">
        <f>C14/B14</f>
        <v>1.2242084538003486</v>
      </c>
      <c r="F14" s="36"/>
    </row>
    <row r="15" spans="1:6" ht="27" customHeight="1" x14ac:dyDescent="0.45">
      <c r="A15" s="5" t="s">
        <v>12</v>
      </c>
      <c r="B15" s="6">
        <f>SUM(B12:B14)</f>
        <v>19153713.32</v>
      </c>
      <c r="C15" s="6">
        <f>SUM(C12:C14)</f>
        <v>12255405.719999999</v>
      </c>
      <c r="D15" s="38">
        <f>C15/B15</f>
        <v>0.63984489666570821</v>
      </c>
      <c r="E15" s="39"/>
      <c r="F15" s="37"/>
    </row>
    <row r="16" spans="1:6" ht="27" customHeight="1" x14ac:dyDescent="0.45">
      <c r="A16" s="40" t="s">
        <v>15</v>
      </c>
      <c r="B16" s="41"/>
      <c r="C16" s="41"/>
      <c r="D16" s="41"/>
      <c r="E16" s="41"/>
      <c r="F16" s="3" t="s">
        <v>16</v>
      </c>
    </row>
    <row r="17" spans="1:6" ht="27" customHeight="1" x14ac:dyDescent="0.45">
      <c r="A17" s="42"/>
      <c r="B17" s="43"/>
      <c r="C17" s="43"/>
      <c r="D17" s="43"/>
      <c r="E17" s="43"/>
      <c r="F17" s="8" t="s">
        <v>17</v>
      </c>
    </row>
    <row r="18" spans="1:6" ht="27" customHeight="1" x14ac:dyDescent="0.45">
      <c r="A18" s="44"/>
      <c r="B18" s="45"/>
      <c r="C18" s="45"/>
      <c r="D18" s="45"/>
      <c r="E18" s="45"/>
      <c r="F18" s="46"/>
    </row>
    <row r="19" spans="1:6" ht="27" customHeight="1" x14ac:dyDescent="0.45">
      <c r="A19" s="19" t="s">
        <v>18</v>
      </c>
      <c r="B19" s="20"/>
      <c r="C19" s="20"/>
      <c r="D19" s="20"/>
      <c r="E19" s="25">
        <v>44651</v>
      </c>
      <c r="F19" s="23"/>
    </row>
    <row r="20" spans="1:6" ht="27" customHeight="1" x14ac:dyDescent="0.45">
      <c r="A20" s="19" t="s">
        <v>19</v>
      </c>
      <c r="B20" s="20"/>
      <c r="C20" s="20"/>
      <c r="D20" s="24"/>
      <c r="E20" s="22" t="s">
        <v>20</v>
      </c>
      <c r="F20" s="23"/>
    </row>
    <row r="21" spans="1:6" ht="27" customHeight="1" x14ac:dyDescent="0.45">
      <c r="A21" s="19" t="s">
        <v>21</v>
      </c>
      <c r="B21" s="20"/>
      <c r="C21" s="20"/>
      <c r="D21" s="20"/>
      <c r="E21" s="22" t="s">
        <v>22</v>
      </c>
      <c r="F21" s="23"/>
    </row>
    <row r="22" spans="1:6" ht="27" customHeight="1" x14ac:dyDescent="0.45">
      <c r="A22" s="19" t="s">
        <v>23</v>
      </c>
      <c r="B22" s="20"/>
      <c r="C22" s="20"/>
      <c r="D22" s="20"/>
      <c r="E22" s="22" t="s">
        <v>22</v>
      </c>
      <c r="F22" s="23"/>
    </row>
    <row r="23" spans="1:6" ht="27" customHeight="1" x14ac:dyDescent="0.45">
      <c r="A23" s="19" t="s">
        <v>24</v>
      </c>
      <c r="B23" s="20"/>
      <c r="C23" s="20"/>
      <c r="D23" s="20"/>
      <c r="E23" s="21" t="s">
        <v>25</v>
      </c>
      <c r="F23" s="21"/>
    </row>
    <row r="24" spans="1:6" ht="27" customHeight="1" x14ac:dyDescent="0.45">
      <c r="A24" s="19" t="s">
        <v>26</v>
      </c>
      <c r="B24" s="20"/>
      <c r="C24" s="20"/>
      <c r="D24" s="20"/>
      <c r="E24" s="22" t="s">
        <v>27</v>
      </c>
      <c r="F24" s="23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7" workbookViewId="0">
      <selection activeCell="K25" sqref="K25"/>
    </sheetView>
  </sheetViews>
  <sheetFormatPr baseColWidth="10" defaultRowHeight="32.25" customHeight="1" x14ac:dyDescent="0.45"/>
  <cols>
    <col min="1" max="1" width="27.59765625" customWidth="1"/>
    <col min="2" max="2" width="17.1328125" customWidth="1"/>
    <col min="3" max="4" width="20.73046875" customWidth="1"/>
    <col min="5" max="5" width="24.59765625" customWidth="1"/>
    <col min="6" max="6" width="47.86328125" customWidth="1"/>
  </cols>
  <sheetData>
    <row r="1" spans="1:6" ht="32.25" customHeight="1" x14ac:dyDescent="0.45">
      <c r="A1" s="26"/>
      <c r="B1" s="27"/>
      <c r="C1" s="27"/>
      <c r="D1" s="27"/>
      <c r="E1" s="27"/>
      <c r="F1" s="28"/>
    </row>
    <row r="2" spans="1:6" ht="32.25" customHeight="1" x14ac:dyDescent="0.45">
      <c r="A2" s="26" t="s">
        <v>0</v>
      </c>
      <c r="B2" s="27"/>
      <c r="C2" s="27"/>
      <c r="D2" s="27"/>
      <c r="E2" s="27"/>
      <c r="F2" s="28"/>
    </row>
    <row r="3" spans="1:6" ht="32.25" customHeight="1" x14ac:dyDescent="0.45">
      <c r="A3" s="29" t="s">
        <v>28</v>
      </c>
      <c r="B3" s="30"/>
      <c r="C3" s="30"/>
      <c r="D3" s="30"/>
      <c r="E3" s="30"/>
      <c r="F3" s="31"/>
    </row>
    <row r="4" spans="1:6" ht="32.25" customHeight="1" x14ac:dyDescent="0.45">
      <c r="A4" s="32" t="s">
        <v>1</v>
      </c>
      <c r="B4" s="33"/>
      <c r="C4" s="33"/>
      <c r="D4" s="33"/>
      <c r="E4" s="33"/>
      <c r="F4" s="34"/>
    </row>
    <row r="5" spans="1:6" ht="32.25" customHeight="1" x14ac:dyDescent="0.45">
      <c r="A5" s="14" t="s">
        <v>2</v>
      </c>
      <c r="B5" s="3" t="s">
        <v>3</v>
      </c>
      <c r="C5" s="14" t="s">
        <v>4</v>
      </c>
      <c r="D5" s="14" t="s">
        <v>5</v>
      </c>
      <c r="E5" s="3" t="s">
        <v>6</v>
      </c>
      <c r="F5" s="3" t="s">
        <v>7</v>
      </c>
    </row>
    <row r="6" spans="1:6" ht="32.25" customHeight="1" x14ac:dyDescent="0.45">
      <c r="A6" s="1" t="s">
        <v>8</v>
      </c>
      <c r="B6" s="1">
        <v>10693125.119999999</v>
      </c>
      <c r="C6" s="4">
        <v>3542202.45</v>
      </c>
      <c r="D6" s="2" t="s">
        <v>9</v>
      </c>
      <c r="E6" s="7">
        <f>C6/B6</f>
        <v>0.33125979638775616</v>
      </c>
      <c r="F6" s="35" t="s">
        <v>41</v>
      </c>
    </row>
    <row r="7" spans="1:6" ht="32.25" customHeight="1" x14ac:dyDescent="0.45">
      <c r="A7" s="1" t="s">
        <v>10</v>
      </c>
      <c r="B7" s="1">
        <v>10081526.140000001</v>
      </c>
      <c r="C7" s="1">
        <f>18718959.95+176547.31</f>
        <v>18895507.259999998</v>
      </c>
      <c r="D7" s="2" t="s">
        <v>11</v>
      </c>
      <c r="E7" s="7">
        <f>C7/B7</f>
        <v>1.8742705219033431</v>
      </c>
      <c r="F7" s="36"/>
    </row>
    <row r="8" spans="1:6" ht="32.25" customHeight="1" x14ac:dyDescent="0.45">
      <c r="A8" s="1" t="s">
        <v>5</v>
      </c>
      <c r="B8" s="9">
        <v>8182499.2400000002</v>
      </c>
      <c r="C8" s="1">
        <v>8082595.0099999998</v>
      </c>
      <c r="D8" s="2" t="s">
        <v>11</v>
      </c>
      <c r="E8" s="7">
        <f>C8/B8</f>
        <v>0.98779049932426266</v>
      </c>
      <c r="F8" s="36"/>
    </row>
    <row r="9" spans="1:6" ht="32.25" customHeight="1" x14ac:dyDescent="0.45">
      <c r="A9" s="5" t="s">
        <v>12</v>
      </c>
      <c r="B9" s="6">
        <f>SUM(B6:B8)</f>
        <v>28957150.5</v>
      </c>
      <c r="C9" s="6">
        <f>SUM(C6:C8)</f>
        <v>30520304.719999999</v>
      </c>
      <c r="D9" s="38">
        <f>C9/B9</f>
        <v>1.053981631238198</v>
      </c>
      <c r="E9" s="39"/>
      <c r="F9" s="37"/>
    </row>
    <row r="10" spans="1:6" ht="32.25" customHeight="1" x14ac:dyDescent="0.45">
      <c r="A10" s="32" t="s">
        <v>13</v>
      </c>
      <c r="B10" s="33"/>
      <c r="C10" s="33"/>
      <c r="D10" s="33"/>
      <c r="E10" s="33"/>
      <c r="F10" s="34"/>
    </row>
    <row r="11" spans="1:6" ht="32.25" customHeight="1" x14ac:dyDescent="0.45">
      <c r="A11" s="3" t="s">
        <v>2</v>
      </c>
      <c r="B11" s="3" t="s">
        <v>3</v>
      </c>
      <c r="C11" s="14" t="s">
        <v>4</v>
      </c>
      <c r="D11" s="14" t="s">
        <v>5</v>
      </c>
      <c r="E11" s="3" t="s">
        <v>6</v>
      </c>
      <c r="F11" s="3" t="s">
        <v>14</v>
      </c>
    </row>
    <row r="12" spans="1:6" ht="32.25" customHeight="1" x14ac:dyDescent="0.45">
      <c r="A12" s="1" t="s">
        <v>8</v>
      </c>
      <c r="B12" s="1">
        <v>9156611.7100000009</v>
      </c>
      <c r="C12" s="4">
        <v>2839910.53</v>
      </c>
      <c r="D12" s="2" t="s">
        <v>9</v>
      </c>
      <c r="E12" s="7">
        <f>C12/B12</f>
        <v>0.31014862483450217</v>
      </c>
      <c r="F12" s="35" t="s">
        <v>40</v>
      </c>
    </row>
    <row r="13" spans="1:6" ht="32.25" customHeight="1" x14ac:dyDescent="0.45">
      <c r="A13" s="1" t="s">
        <v>10</v>
      </c>
      <c r="B13" s="1">
        <v>8704122.0800000001</v>
      </c>
      <c r="C13" s="1">
        <v>13401776.970000001</v>
      </c>
      <c r="D13" s="2" t="s">
        <v>11</v>
      </c>
      <c r="E13" s="7">
        <f>C13/B13</f>
        <v>1.5397046188947754</v>
      </c>
      <c r="F13" s="36"/>
    </row>
    <row r="14" spans="1:6" ht="32.25" customHeight="1" x14ac:dyDescent="0.45">
      <c r="A14" s="1" t="s">
        <v>5</v>
      </c>
      <c r="B14" s="9">
        <v>5844275.8399999999</v>
      </c>
      <c r="C14" s="1">
        <v>7032587.6900000004</v>
      </c>
      <c r="D14" s="2" t="s">
        <v>11</v>
      </c>
      <c r="E14" s="7">
        <f>C14/B14</f>
        <v>1.2033291861186348</v>
      </c>
      <c r="F14" s="36"/>
    </row>
    <row r="15" spans="1:6" ht="32.25" customHeight="1" x14ac:dyDescent="0.45">
      <c r="A15" s="5" t="s">
        <v>12</v>
      </c>
      <c r="B15" s="6">
        <f>SUM(B12:B14)</f>
        <v>23705009.629999999</v>
      </c>
      <c r="C15" s="6">
        <f>SUM(C12:C14)</f>
        <v>23274275.190000001</v>
      </c>
      <c r="D15" s="38">
        <f>C15/B15</f>
        <v>0.98182939189972407</v>
      </c>
      <c r="E15" s="39"/>
      <c r="F15" s="37"/>
    </row>
    <row r="16" spans="1:6" ht="32.25" customHeight="1" x14ac:dyDescent="0.45">
      <c r="A16" s="40" t="s">
        <v>15</v>
      </c>
      <c r="B16" s="41"/>
      <c r="C16" s="41"/>
      <c r="D16" s="41"/>
      <c r="E16" s="41"/>
      <c r="F16" s="3" t="s">
        <v>16</v>
      </c>
    </row>
    <row r="17" spans="1:6" ht="32.25" customHeight="1" x14ac:dyDescent="0.45">
      <c r="A17" s="42"/>
      <c r="B17" s="43"/>
      <c r="C17" s="43"/>
      <c r="D17" s="43"/>
      <c r="E17" s="43"/>
      <c r="F17" s="8" t="s">
        <v>17</v>
      </c>
    </row>
    <row r="18" spans="1:6" ht="32.25" customHeight="1" x14ac:dyDescent="0.45">
      <c r="A18" s="44"/>
      <c r="B18" s="45"/>
      <c r="C18" s="45"/>
      <c r="D18" s="45"/>
      <c r="E18" s="45"/>
      <c r="F18" s="46"/>
    </row>
    <row r="19" spans="1:6" ht="32.25" customHeight="1" x14ac:dyDescent="0.45">
      <c r="A19" s="19" t="s">
        <v>18</v>
      </c>
      <c r="B19" s="20"/>
      <c r="C19" s="20"/>
      <c r="D19" s="20"/>
      <c r="E19" s="25">
        <v>44680</v>
      </c>
      <c r="F19" s="23"/>
    </row>
    <row r="20" spans="1:6" ht="32.25" customHeight="1" x14ac:dyDescent="0.45">
      <c r="A20" s="19" t="s">
        <v>19</v>
      </c>
      <c r="B20" s="20"/>
      <c r="C20" s="20"/>
      <c r="D20" s="24"/>
      <c r="E20" s="22" t="s">
        <v>20</v>
      </c>
      <c r="F20" s="23"/>
    </row>
    <row r="21" spans="1:6" ht="32.25" customHeight="1" x14ac:dyDescent="0.45">
      <c r="A21" s="19" t="s">
        <v>21</v>
      </c>
      <c r="B21" s="20"/>
      <c r="C21" s="20"/>
      <c r="D21" s="20"/>
      <c r="E21" s="22" t="s">
        <v>22</v>
      </c>
      <c r="F21" s="23"/>
    </row>
    <row r="22" spans="1:6" ht="32.25" customHeight="1" x14ac:dyDescent="0.45">
      <c r="A22" s="19" t="s">
        <v>23</v>
      </c>
      <c r="B22" s="20"/>
      <c r="C22" s="20"/>
      <c r="D22" s="20"/>
      <c r="E22" s="22" t="s">
        <v>22</v>
      </c>
      <c r="F22" s="23"/>
    </row>
    <row r="23" spans="1:6" ht="32.25" customHeight="1" x14ac:dyDescent="0.45">
      <c r="A23" s="19" t="s">
        <v>24</v>
      </c>
      <c r="B23" s="20"/>
      <c r="C23" s="20"/>
      <c r="D23" s="20"/>
      <c r="E23" s="21" t="s">
        <v>25</v>
      </c>
      <c r="F23" s="21"/>
    </row>
    <row r="24" spans="1:6" ht="32.25" customHeight="1" x14ac:dyDescent="0.45">
      <c r="A24" s="19" t="s">
        <v>26</v>
      </c>
      <c r="B24" s="20"/>
      <c r="C24" s="20"/>
      <c r="D24" s="20"/>
      <c r="E24" s="22" t="s">
        <v>27</v>
      </c>
      <c r="F24" s="23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7" workbookViewId="0">
      <selection sqref="A1:F24"/>
    </sheetView>
  </sheetViews>
  <sheetFormatPr baseColWidth="10" defaultRowHeight="29.25" customHeight="1" x14ac:dyDescent="0.45"/>
  <cols>
    <col min="1" max="1" width="18.265625" customWidth="1"/>
    <col min="2" max="2" width="18.1328125" customWidth="1"/>
    <col min="3" max="3" width="15.59765625" customWidth="1"/>
    <col min="4" max="4" width="19.265625" customWidth="1"/>
    <col min="5" max="5" width="26.265625" customWidth="1"/>
    <col min="6" max="6" width="50.1328125" customWidth="1"/>
  </cols>
  <sheetData>
    <row r="1" spans="1:6" ht="29.25" customHeight="1" x14ac:dyDescent="0.45">
      <c r="A1" s="26"/>
      <c r="B1" s="27"/>
      <c r="C1" s="27"/>
      <c r="D1" s="27"/>
      <c r="E1" s="27"/>
      <c r="F1" s="28"/>
    </row>
    <row r="2" spans="1:6" ht="29.25" customHeight="1" x14ac:dyDescent="0.45">
      <c r="A2" s="26" t="s">
        <v>0</v>
      </c>
      <c r="B2" s="27"/>
      <c r="C2" s="27"/>
      <c r="D2" s="27"/>
      <c r="E2" s="27"/>
      <c r="F2" s="28"/>
    </row>
    <row r="3" spans="1:6" ht="29.25" customHeight="1" x14ac:dyDescent="0.45">
      <c r="A3" s="29" t="s">
        <v>28</v>
      </c>
      <c r="B3" s="30"/>
      <c r="C3" s="30"/>
      <c r="D3" s="30"/>
      <c r="E3" s="30"/>
      <c r="F3" s="31"/>
    </row>
    <row r="4" spans="1:6" ht="29.25" customHeight="1" x14ac:dyDescent="0.45">
      <c r="A4" s="32" t="s">
        <v>1</v>
      </c>
      <c r="B4" s="33"/>
      <c r="C4" s="33"/>
      <c r="D4" s="33"/>
      <c r="E4" s="33"/>
      <c r="F4" s="34"/>
    </row>
    <row r="5" spans="1:6" ht="29.25" customHeight="1" x14ac:dyDescent="0.45">
      <c r="A5" s="14" t="s">
        <v>2</v>
      </c>
      <c r="B5" s="3" t="s">
        <v>3</v>
      </c>
      <c r="C5" s="14" t="s">
        <v>4</v>
      </c>
      <c r="D5" s="14" t="s">
        <v>5</v>
      </c>
      <c r="E5" s="3" t="s">
        <v>6</v>
      </c>
      <c r="F5" s="3" t="s">
        <v>7</v>
      </c>
    </row>
    <row r="6" spans="1:6" ht="29.25" customHeight="1" x14ac:dyDescent="0.45">
      <c r="A6" s="1" t="s">
        <v>8</v>
      </c>
      <c r="B6" s="1">
        <v>12408459.529999999</v>
      </c>
      <c r="C6" s="4">
        <v>4199869</v>
      </c>
      <c r="D6" s="2" t="s">
        <v>9</v>
      </c>
      <c r="E6" s="7">
        <f>C6/B6</f>
        <v>0.33846820307113501</v>
      </c>
      <c r="F6" s="35" t="s">
        <v>43</v>
      </c>
    </row>
    <row r="7" spans="1:6" ht="29.25" customHeight="1" x14ac:dyDescent="0.45">
      <c r="A7" s="1" t="s">
        <v>10</v>
      </c>
      <c r="B7" s="1">
        <v>12646684.699999999</v>
      </c>
      <c r="C7" s="1">
        <f>26923847.24+176547.31</f>
        <v>27100394.549999997</v>
      </c>
      <c r="D7" s="2" t="s">
        <v>11</v>
      </c>
      <c r="E7" s="7">
        <f>C7/B7</f>
        <v>2.1428852851846618</v>
      </c>
      <c r="F7" s="36"/>
    </row>
    <row r="8" spans="1:6" ht="29.25" customHeight="1" x14ac:dyDescent="0.45">
      <c r="A8" s="1" t="s">
        <v>5</v>
      </c>
      <c r="B8" s="9">
        <v>9256885.4100000001</v>
      </c>
      <c r="C8" s="1">
        <v>8336273.5599999996</v>
      </c>
      <c r="D8" s="2" t="s">
        <v>11</v>
      </c>
      <c r="E8" s="7">
        <f>C8/B8</f>
        <v>0.90054842323040052</v>
      </c>
      <c r="F8" s="36"/>
    </row>
    <row r="9" spans="1:6" ht="29.25" customHeight="1" x14ac:dyDescent="0.45">
      <c r="A9" s="5" t="s">
        <v>12</v>
      </c>
      <c r="B9" s="6">
        <f>SUM(B6:B8)</f>
        <v>34312029.640000001</v>
      </c>
      <c r="C9" s="6">
        <f>SUM(C6:C8)</f>
        <v>39636537.109999999</v>
      </c>
      <c r="D9" s="38">
        <f>C9/B9</f>
        <v>1.1551790297998821</v>
      </c>
      <c r="E9" s="39"/>
      <c r="F9" s="37"/>
    </row>
    <row r="10" spans="1:6" ht="29.25" customHeight="1" x14ac:dyDescent="0.45">
      <c r="A10" s="32" t="s">
        <v>13</v>
      </c>
      <c r="B10" s="33"/>
      <c r="C10" s="33"/>
      <c r="D10" s="33"/>
      <c r="E10" s="33"/>
      <c r="F10" s="34"/>
    </row>
    <row r="11" spans="1:6" ht="29.25" customHeight="1" x14ac:dyDescent="0.45">
      <c r="A11" s="3" t="s">
        <v>2</v>
      </c>
      <c r="B11" s="3" t="s">
        <v>3</v>
      </c>
      <c r="C11" s="14" t="s">
        <v>4</v>
      </c>
      <c r="D11" s="14" t="s">
        <v>5</v>
      </c>
      <c r="E11" s="3" t="s">
        <v>6</v>
      </c>
      <c r="F11" s="3" t="s">
        <v>14</v>
      </c>
    </row>
    <row r="12" spans="1:6" ht="29.25" customHeight="1" x14ac:dyDescent="0.45">
      <c r="A12" s="1" t="s">
        <v>8</v>
      </c>
      <c r="B12" s="1">
        <v>10693125.119999999</v>
      </c>
      <c r="C12" s="4">
        <v>3542202.45</v>
      </c>
      <c r="D12" s="2" t="s">
        <v>9</v>
      </c>
      <c r="E12" s="7">
        <f>C12/B12</f>
        <v>0.33125979638775616</v>
      </c>
      <c r="F12" s="35" t="s">
        <v>42</v>
      </c>
    </row>
    <row r="13" spans="1:6" ht="29.25" customHeight="1" x14ac:dyDescent="0.45">
      <c r="A13" s="1" t="s">
        <v>10</v>
      </c>
      <c r="B13" s="1">
        <v>10081526.140000001</v>
      </c>
      <c r="C13" s="1">
        <v>18895507.260000002</v>
      </c>
      <c r="D13" s="2" t="s">
        <v>11</v>
      </c>
      <c r="E13" s="7">
        <f>C13/B13</f>
        <v>1.8742705219033435</v>
      </c>
      <c r="F13" s="36"/>
    </row>
    <row r="14" spans="1:6" ht="29.25" customHeight="1" x14ac:dyDescent="0.45">
      <c r="A14" s="1" t="s">
        <v>5</v>
      </c>
      <c r="B14" s="9">
        <v>8182499.2400000002</v>
      </c>
      <c r="C14" s="1">
        <v>8082595.0099999998</v>
      </c>
      <c r="D14" s="2" t="s">
        <v>11</v>
      </c>
      <c r="E14" s="7">
        <f>C14/B14</f>
        <v>0.98779049932426266</v>
      </c>
      <c r="F14" s="36"/>
    </row>
    <row r="15" spans="1:6" ht="29.25" customHeight="1" x14ac:dyDescent="0.45">
      <c r="A15" s="5" t="s">
        <v>12</v>
      </c>
      <c r="B15" s="6">
        <f>SUM(B12:B14)</f>
        <v>28957150.5</v>
      </c>
      <c r="C15" s="6">
        <f>SUM(C12:C14)</f>
        <v>30520304.719999999</v>
      </c>
      <c r="D15" s="38">
        <f>C15/B15</f>
        <v>1.053981631238198</v>
      </c>
      <c r="E15" s="39"/>
      <c r="F15" s="37"/>
    </row>
    <row r="16" spans="1:6" ht="29.25" customHeight="1" x14ac:dyDescent="0.45">
      <c r="A16" s="40" t="s">
        <v>15</v>
      </c>
      <c r="B16" s="41"/>
      <c r="C16" s="41"/>
      <c r="D16" s="41"/>
      <c r="E16" s="41"/>
      <c r="F16" s="3" t="s">
        <v>16</v>
      </c>
    </row>
    <row r="17" spans="1:6" ht="29.25" customHeight="1" x14ac:dyDescent="0.45">
      <c r="A17" s="42"/>
      <c r="B17" s="43"/>
      <c r="C17" s="43"/>
      <c r="D17" s="43"/>
      <c r="E17" s="43"/>
      <c r="F17" s="8" t="s">
        <v>17</v>
      </c>
    </row>
    <row r="18" spans="1:6" ht="29.25" customHeight="1" x14ac:dyDescent="0.45">
      <c r="A18" s="44"/>
      <c r="B18" s="45"/>
      <c r="C18" s="45"/>
      <c r="D18" s="45"/>
      <c r="E18" s="45"/>
      <c r="F18" s="46"/>
    </row>
    <row r="19" spans="1:6" ht="29.25" customHeight="1" x14ac:dyDescent="0.45">
      <c r="A19" s="19" t="s">
        <v>18</v>
      </c>
      <c r="B19" s="20"/>
      <c r="C19" s="20"/>
      <c r="D19" s="20"/>
      <c r="E19" s="25">
        <v>44712</v>
      </c>
      <c r="F19" s="23"/>
    </row>
    <row r="20" spans="1:6" ht="29.25" customHeight="1" x14ac:dyDescent="0.45">
      <c r="A20" s="19" t="s">
        <v>19</v>
      </c>
      <c r="B20" s="20"/>
      <c r="C20" s="20"/>
      <c r="D20" s="24"/>
      <c r="E20" s="22" t="s">
        <v>20</v>
      </c>
      <c r="F20" s="23"/>
    </row>
    <row r="21" spans="1:6" ht="29.25" customHeight="1" x14ac:dyDescent="0.45">
      <c r="A21" s="19" t="s">
        <v>21</v>
      </c>
      <c r="B21" s="20"/>
      <c r="C21" s="20"/>
      <c r="D21" s="20"/>
      <c r="E21" s="22" t="s">
        <v>22</v>
      </c>
      <c r="F21" s="23"/>
    </row>
    <row r="22" spans="1:6" ht="29.25" customHeight="1" x14ac:dyDescent="0.45">
      <c r="A22" s="19" t="s">
        <v>23</v>
      </c>
      <c r="B22" s="20"/>
      <c r="C22" s="20"/>
      <c r="D22" s="20"/>
      <c r="E22" s="22" t="s">
        <v>22</v>
      </c>
      <c r="F22" s="23"/>
    </row>
    <row r="23" spans="1:6" ht="29.25" customHeight="1" x14ac:dyDescent="0.45">
      <c r="A23" s="19" t="s">
        <v>24</v>
      </c>
      <c r="B23" s="20"/>
      <c r="C23" s="20"/>
      <c r="D23" s="20"/>
      <c r="E23" s="21" t="s">
        <v>25</v>
      </c>
      <c r="F23" s="21"/>
    </row>
    <row r="24" spans="1:6" ht="29.25" customHeight="1" x14ac:dyDescent="0.45">
      <c r="A24" s="19" t="s">
        <v>26</v>
      </c>
      <c r="B24" s="20"/>
      <c r="C24" s="20"/>
      <c r="D24" s="20"/>
      <c r="E24" s="22" t="s">
        <v>27</v>
      </c>
      <c r="F24" s="23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workbookViewId="0">
      <selection activeCell="E20" sqref="E20:F20"/>
    </sheetView>
  </sheetViews>
  <sheetFormatPr baseColWidth="10" defaultRowHeight="30.75" customHeight="1" x14ac:dyDescent="0.45"/>
  <cols>
    <col min="1" max="1" width="15.73046875" customWidth="1"/>
    <col min="2" max="3" width="12.265625" bestFit="1" customWidth="1"/>
    <col min="4" max="4" width="15.1328125" customWidth="1"/>
    <col min="5" max="5" width="19.1328125" customWidth="1"/>
    <col min="6" max="6" width="48.3984375" bestFit="1" customWidth="1"/>
  </cols>
  <sheetData>
    <row r="1" spans="1:6" ht="30.75" customHeight="1" x14ac:dyDescent="0.45">
      <c r="A1" s="26"/>
      <c r="B1" s="27"/>
      <c r="C1" s="27"/>
      <c r="D1" s="27"/>
      <c r="E1" s="27"/>
      <c r="F1" s="28"/>
    </row>
    <row r="2" spans="1:6" ht="30.75" customHeight="1" x14ac:dyDescent="0.45">
      <c r="A2" s="26" t="s">
        <v>0</v>
      </c>
      <c r="B2" s="27"/>
      <c r="C2" s="27"/>
      <c r="D2" s="27"/>
      <c r="E2" s="27"/>
      <c r="F2" s="28"/>
    </row>
    <row r="3" spans="1:6" ht="30.75" customHeight="1" x14ac:dyDescent="0.45">
      <c r="A3" s="29" t="s">
        <v>28</v>
      </c>
      <c r="B3" s="30"/>
      <c r="C3" s="30"/>
      <c r="D3" s="30"/>
      <c r="E3" s="30"/>
      <c r="F3" s="31"/>
    </row>
    <row r="4" spans="1:6" ht="30.75" customHeight="1" x14ac:dyDescent="0.45">
      <c r="A4" s="32" t="s">
        <v>1</v>
      </c>
      <c r="B4" s="33"/>
      <c r="C4" s="33"/>
      <c r="D4" s="33"/>
      <c r="E4" s="33"/>
      <c r="F4" s="34"/>
    </row>
    <row r="5" spans="1:6" ht="30.75" customHeight="1" x14ac:dyDescent="0.45">
      <c r="A5" s="15" t="s">
        <v>2</v>
      </c>
      <c r="B5" s="3" t="s">
        <v>3</v>
      </c>
      <c r="C5" s="15" t="s">
        <v>4</v>
      </c>
      <c r="D5" s="15" t="s">
        <v>5</v>
      </c>
      <c r="E5" s="3" t="s">
        <v>6</v>
      </c>
      <c r="F5" s="3" t="s">
        <v>7</v>
      </c>
    </row>
    <row r="6" spans="1:6" ht="30.75" customHeight="1" x14ac:dyDescent="0.45">
      <c r="A6" s="1" t="s">
        <v>8</v>
      </c>
      <c r="B6" s="1">
        <v>13503976.4</v>
      </c>
      <c r="C6" s="4">
        <v>4845938.49</v>
      </c>
      <c r="D6" s="2" t="s">
        <v>9</v>
      </c>
      <c r="E6" s="7">
        <f>C6/B6</f>
        <v>0.35885270726628343</v>
      </c>
      <c r="F6" s="35" t="s">
        <v>45</v>
      </c>
    </row>
    <row r="7" spans="1:6" ht="30.75" customHeight="1" x14ac:dyDescent="0.45">
      <c r="A7" s="1" t="s">
        <v>10</v>
      </c>
      <c r="B7" s="1">
        <v>15130465.75</v>
      </c>
      <c r="C7" s="1">
        <f>30543806.95+187809.09</f>
        <v>30731616.039999999</v>
      </c>
      <c r="D7" s="2" t="s">
        <v>11</v>
      </c>
      <c r="E7" s="7">
        <f>C7/B7</f>
        <v>2.0311083973075976</v>
      </c>
      <c r="F7" s="36"/>
    </row>
    <row r="8" spans="1:6" ht="30.75" customHeight="1" x14ac:dyDescent="0.45">
      <c r="A8" s="1" t="s">
        <v>5</v>
      </c>
      <c r="B8" s="9">
        <v>12289701.77</v>
      </c>
      <c r="C8" s="1">
        <v>9575548.8399999999</v>
      </c>
      <c r="D8" s="2" t="s">
        <v>11</v>
      </c>
      <c r="E8" s="7">
        <f>C8/B8</f>
        <v>0.77915225440006752</v>
      </c>
      <c r="F8" s="36"/>
    </row>
    <row r="9" spans="1:6" ht="30.75" customHeight="1" x14ac:dyDescent="0.45">
      <c r="A9" s="5" t="s">
        <v>12</v>
      </c>
      <c r="B9" s="6">
        <f>SUM(B6:B8)</f>
        <v>40924143.920000002</v>
      </c>
      <c r="C9" s="6">
        <f>SUM(C6:C8)</f>
        <v>45153103.370000005</v>
      </c>
      <c r="D9" s="38">
        <f>C9/B9</f>
        <v>1.1033365403627484</v>
      </c>
      <c r="E9" s="39"/>
      <c r="F9" s="37"/>
    </row>
    <row r="10" spans="1:6" ht="30.75" customHeight="1" x14ac:dyDescent="0.45">
      <c r="A10" s="32" t="s">
        <v>13</v>
      </c>
      <c r="B10" s="33"/>
      <c r="C10" s="33"/>
      <c r="D10" s="33"/>
      <c r="E10" s="33"/>
      <c r="F10" s="34"/>
    </row>
    <row r="11" spans="1:6" ht="30.75" customHeight="1" x14ac:dyDescent="0.45">
      <c r="A11" s="3" t="s">
        <v>2</v>
      </c>
      <c r="B11" s="3" t="s">
        <v>3</v>
      </c>
      <c r="C11" s="15" t="s">
        <v>4</v>
      </c>
      <c r="D11" s="15" t="s">
        <v>5</v>
      </c>
      <c r="E11" s="3" t="s">
        <v>6</v>
      </c>
      <c r="F11" s="3" t="s">
        <v>14</v>
      </c>
    </row>
    <row r="12" spans="1:6" ht="30.75" customHeight="1" x14ac:dyDescent="0.45">
      <c r="A12" s="1" t="s">
        <v>8</v>
      </c>
      <c r="B12" s="1">
        <v>12408459.529999999</v>
      </c>
      <c r="C12" s="4">
        <v>4199869</v>
      </c>
      <c r="D12" s="2" t="s">
        <v>9</v>
      </c>
      <c r="E12" s="7">
        <f>C12/B12</f>
        <v>0.33846820307113501</v>
      </c>
      <c r="F12" s="35" t="s">
        <v>44</v>
      </c>
    </row>
    <row r="13" spans="1:6" ht="30.75" customHeight="1" x14ac:dyDescent="0.45">
      <c r="A13" s="1" t="s">
        <v>10</v>
      </c>
      <c r="B13" s="1">
        <v>12646684.699999999</v>
      </c>
      <c r="C13" s="1">
        <f>26923847.24+176547.31</f>
        <v>27100394.549999997</v>
      </c>
      <c r="D13" s="2" t="s">
        <v>11</v>
      </c>
      <c r="E13" s="7">
        <f>C13/B13</f>
        <v>2.1428852851846618</v>
      </c>
      <c r="F13" s="36"/>
    </row>
    <row r="14" spans="1:6" ht="30.75" customHeight="1" x14ac:dyDescent="0.45">
      <c r="A14" s="1" t="s">
        <v>5</v>
      </c>
      <c r="B14" s="9">
        <v>9256885.4100000001</v>
      </c>
      <c r="C14" s="1">
        <v>8336273.5599999996</v>
      </c>
      <c r="D14" s="2" t="s">
        <v>11</v>
      </c>
      <c r="E14" s="7">
        <f>C14/B14</f>
        <v>0.90054842323040052</v>
      </c>
      <c r="F14" s="36"/>
    </row>
    <row r="15" spans="1:6" ht="30.75" customHeight="1" x14ac:dyDescent="0.45">
      <c r="A15" s="5" t="s">
        <v>12</v>
      </c>
      <c r="B15" s="6">
        <f>SUM(B12:B14)</f>
        <v>34312029.640000001</v>
      </c>
      <c r="C15" s="6">
        <f>SUM(C12:C14)</f>
        <v>39636537.109999999</v>
      </c>
      <c r="D15" s="38">
        <f>C15/B15</f>
        <v>1.1551790297998821</v>
      </c>
      <c r="E15" s="39"/>
      <c r="F15" s="37"/>
    </row>
    <row r="16" spans="1:6" ht="30.75" customHeight="1" x14ac:dyDescent="0.45">
      <c r="A16" s="40" t="s">
        <v>15</v>
      </c>
      <c r="B16" s="41"/>
      <c r="C16" s="41"/>
      <c r="D16" s="41"/>
      <c r="E16" s="41"/>
      <c r="F16" s="3" t="s">
        <v>16</v>
      </c>
    </row>
    <row r="17" spans="1:6" ht="30.75" customHeight="1" x14ac:dyDescent="0.45">
      <c r="A17" s="42"/>
      <c r="B17" s="43"/>
      <c r="C17" s="43"/>
      <c r="D17" s="43"/>
      <c r="E17" s="43"/>
      <c r="F17" s="8" t="s">
        <v>17</v>
      </c>
    </row>
    <row r="18" spans="1:6" ht="30.75" customHeight="1" x14ac:dyDescent="0.45">
      <c r="A18" s="44"/>
      <c r="B18" s="45"/>
      <c r="C18" s="45"/>
      <c r="D18" s="45"/>
      <c r="E18" s="45"/>
      <c r="F18" s="46"/>
    </row>
    <row r="19" spans="1:6" ht="30.75" customHeight="1" x14ac:dyDescent="0.45">
      <c r="A19" s="19" t="s">
        <v>18</v>
      </c>
      <c r="B19" s="20"/>
      <c r="C19" s="20"/>
      <c r="D19" s="20"/>
      <c r="E19" s="25">
        <v>44742</v>
      </c>
      <c r="F19" s="23"/>
    </row>
    <row r="20" spans="1:6" ht="30.75" customHeight="1" x14ac:dyDescent="0.45">
      <c r="A20" s="19" t="s">
        <v>19</v>
      </c>
      <c r="B20" s="20"/>
      <c r="C20" s="20"/>
      <c r="D20" s="24"/>
      <c r="E20" s="22" t="s">
        <v>20</v>
      </c>
      <c r="F20" s="23"/>
    </row>
    <row r="21" spans="1:6" ht="30.75" customHeight="1" x14ac:dyDescent="0.45">
      <c r="A21" s="19" t="s">
        <v>21</v>
      </c>
      <c r="B21" s="20"/>
      <c r="C21" s="20"/>
      <c r="D21" s="20"/>
      <c r="E21" s="22" t="s">
        <v>22</v>
      </c>
      <c r="F21" s="23"/>
    </row>
    <row r="22" spans="1:6" ht="30.75" customHeight="1" x14ac:dyDescent="0.45">
      <c r="A22" s="19" t="s">
        <v>23</v>
      </c>
      <c r="B22" s="20"/>
      <c r="C22" s="20"/>
      <c r="D22" s="20"/>
      <c r="E22" s="22" t="s">
        <v>22</v>
      </c>
      <c r="F22" s="23"/>
    </row>
    <row r="23" spans="1:6" ht="30.75" customHeight="1" x14ac:dyDescent="0.45">
      <c r="A23" s="19" t="s">
        <v>24</v>
      </c>
      <c r="B23" s="20"/>
      <c r="C23" s="20"/>
      <c r="D23" s="20"/>
      <c r="E23" s="21" t="s">
        <v>25</v>
      </c>
      <c r="F23" s="21"/>
    </row>
    <row r="24" spans="1:6" ht="30.75" customHeight="1" x14ac:dyDescent="0.45">
      <c r="A24" s="19" t="s">
        <v>26</v>
      </c>
      <c r="B24" s="20"/>
      <c r="C24" s="20"/>
      <c r="D24" s="20"/>
      <c r="E24" s="22" t="s">
        <v>27</v>
      </c>
      <c r="F24" s="23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topLeftCell="A15" workbookViewId="0">
      <selection sqref="A1:F24"/>
    </sheetView>
  </sheetViews>
  <sheetFormatPr baseColWidth="10" defaultColWidth="23.1328125" defaultRowHeight="48" customHeight="1" x14ac:dyDescent="0.45"/>
  <cols>
    <col min="2" max="3" width="12.265625" bestFit="1" customWidth="1"/>
    <col min="4" max="4" width="16.1328125" bestFit="1" customWidth="1"/>
    <col min="5" max="5" width="22.86328125" bestFit="1" customWidth="1"/>
    <col min="6" max="6" width="39.265625" customWidth="1"/>
  </cols>
  <sheetData>
    <row r="1" spans="1:6" ht="48" customHeight="1" x14ac:dyDescent="0.45">
      <c r="A1" s="26"/>
      <c r="B1" s="27"/>
      <c r="C1" s="27"/>
      <c r="D1" s="27"/>
      <c r="E1" s="27"/>
      <c r="F1" s="28"/>
    </row>
    <row r="2" spans="1:6" ht="48" customHeight="1" x14ac:dyDescent="0.45">
      <c r="A2" s="26" t="s">
        <v>0</v>
      </c>
      <c r="B2" s="27"/>
      <c r="C2" s="27"/>
      <c r="D2" s="27"/>
      <c r="E2" s="27"/>
      <c r="F2" s="28"/>
    </row>
    <row r="3" spans="1:6" ht="48" customHeight="1" x14ac:dyDescent="0.45">
      <c r="A3" s="29" t="s">
        <v>28</v>
      </c>
      <c r="B3" s="30"/>
      <c r="C3" s="30"/>
      <c r="D3" s="30"/>
      <c r="E3" s="30"/>
      <c r="F3" s="31"/>
    </row>
    <row r="4" spans="1:6" ht="48" customHeight="1" x14ac:dyDescent="0.45">
      <c r="A4" s="32" t="s">
        <v>1</v>
      </c>
      <c r="B4" s="33"/>
      <c r="C4" s="33"/>
      <c r="D4" s="33"/>
      <c r="E4" s="33"/>
      <c r="F4" s="34"/>
    </row>
    <row r="5" spans="1:6" ht="48" customHeight="1" x14ac:dyDescent="0.45">
      <c r="A5" s="15" t="s">
        <v>2</v>
      </c>
      <c r="B5" s="3" t="s">
        <v>3</v>
      </c>
      <c r="C5" s="15" t="s">
        <v>4</v>
      </c>
      <c r="D5" s="15" t="s">
        <v>5</v>
      </c>
      <c r="E5" s="3" t="s">
        <v>6</v>
      </c>
      <c r="F5" s="3" t="s">
        <v>7</v>
      </c>
    </row>
    <row r="6" spans="1:6" ht="48" customHeight="1" x14ac:dyDescent="0.45">
      <c r="A6" s="1" t="s">
        <v>8</v>
      </c>
      <c r="B6" s="1">
        <v>14914384.869999999</v>
      </c>
      <c r="C6" s="4">
        <v>5619164.3099999996</v>
      </c>
      <c r="D6" s="2" t="s">
        <v>9</v>
      </c>
      <c r="E6" s="7">
        <f>C6/B6</f>
        <v>0.37676138566752704</v>
      </c>
      <c r="F6" s="35" t="s">
        <v>47</v>
      </c>
    </row>
    <row r="7" spans="1:6" ht="48" customHeight="1" x14ac:dyDescent="0.45">
      <c r="A7" s="1" t="s">
        <v>10</v>
      </c>
      <c r="B7" s="1">
        <v>19722695.41</v>
      </c>
      <c r="C7" s="1">
        <f>32954824.34+215790.69</f>
        <v>33170615.030000001</v>
      </c>
      <c r="D7" s="2" t="s">
        <v>11</v>
      </c>
      <c r="E7" s="7">
        <f>C7/B7</f>
        <v>1.6818499875621209</v>
      </c>
      <c r="F7" s="36"/>
    </row>
    <row r="8" spans="1:6" ht="48" customHeight="1" x14ac:dyDescent="0.45">
      <c r="A8" s="1" t="s">
        <v>5</v>
      </c>
      <c r="B8" s="9">
        <v>12516430.57</v>
      </c>
      <c r="C8" s="1">
        <v>9749455.5999999996</v>
      </c>
      <c r="D8" s="2" t="s">
        <v>11</v>
      </c>
      <c r="E8" s="7">
        <f>C8/B8</f>
        <v>0.77893258349293104</v>
      </c>
      <c r="F8" s="36"/>
    </row>
    <row r="9" spans="1:6" ht="48" customHeight="1" x14ac:dyDescent="0.45">
      <c r="A9" s="5" t="s">
        <v>12</v>
      </c>
      <c r="B9" s="6">
        <f>SUM(B6:B8)</f>
        <v>47153510.850000001</v>
      </c>
      <c r="C9" s="6">
        <f>SUM(C6:C8)</f>
        <v>48539234.940000005</v>
      </c>
      <c r="D9" s="38">
        <f>C9/B9</f>
        <v>1.0293875061479119</v>
      </c>
      <c r="E9" s="39"/>
      <c r="F9" s="37"/>
    </row>
    <row r="10" spans="1:6" ht="48" customHeight="1" x14ac:dyDescent="0.45">
      <c r="A10" s="32" t="s">
        <v>13</v>
      </c>
      <c r="B10" s="33"/>
      <c r="C10" s="33"/>
      <c r="D10" s="33"/>
      <c r="E10" s="33"/>
      <c r="F10" s="34"/>
    </row>
    <row r="11" spans="1:6" ht="48" customHeight="1" x14ac:dyDescent="0.45">
      <c r="A11" s="3" t="s">
        <v>2</v>
      </c>
      <c r="B11" s="3" t="s">
        <v>3</v>
      </c>
      <c r="C11" s="15" t="s">
        <v>4</v>
      </c>
      <c r="D11" s="15" t="s">
        <v>5</v>
      </c>
      <c r="E11" s="3" t="s">
        <v>6</v>
      </c>
      <c r="F11" s="3" t="s">
        <v>14</v>
      </c>
    </row>
    <row r="12" spans="1:6" ht="48" customHeight="1" x14ac:dyDescent="0.45">
      <c r="A12" s="1" t="s">
        <v>8</v>
      </c>
      <c r="B12" s="1">
        <v>13503976.4</v>
      </c>
      <c r="C12" s="4">
        <v>4845938.49</v>
      </c>
      <c r="D12" s="2" t="s">
        <v>9</v>
      </c>
      <c r="E12" s="7">
        <f>C12/B12</f>
        <v>0.35885270726628343</v>
      </c>
      <c r="F12" s="35" t="s">
        <v>46</v>
      </c>
    </row>
    <row r="13" spans="1:6" ht="48" customHeight="1" x14ac:dyDescent="0.45">
      <c r="A13" s="1" t="s">
        <v>10</v>
      </c>
      <c r="B13" s="1">
        <v>15130465.75</v>
      </c>
      <c r="C13" s="1">
        <f>30543806.95+187809.09</f>
        <v>30731616.039999999</v>
      </c>
      <c r="D13" s="2" t="s">
        <v>11</v>
      </c>
      <c r="E13" s="7">
        <f>C13/B13</f>
        <v>2.0311083973075976</v>
      </c>
      <c r="F13" s="36"/>
    </row>
    <row r="14" spans="1:6" ht="48" customHeight="1" x14ac:dyDescent="0.45">
      <c r="A14" s="1" t="s">
        <v>5</v>
      </c>
      <c r="B14" s="9">
        <v>12289701.77</v>
      </c>
      <c r="C14" s="1">
        <v>9575548.8399999999</v>
      </c>
      <c r="D14" s="2" t="s">
        <v>11</v>
      </c>
      <c r="E14" s="7">
        <f>C14/B14</f>
        <v>0.77915225440006752</v>
      </c>
      <c r="F14" s="36"/>
    </row>
    <row r="15" spans="1:6" ht="48" customHeight="1" x14ac:dyDescent="0.45">
      <c r="A15" s="5" t="s">
        <v>12</v>
      </c>
      <c r="B15" s="6">
        <f>SUM(B12:B14)</f>
        <v>40924143.920000002</v>
      </c>
      <c r="C15" s="6">
        <f>SUM(C12:C14)</f>
        <v>45153103.370000005</v>
      </c>
      <c r="D15" s="38">
        <f>C15/B15</f>
        <v>1.1033365403627484</v>
      </c>
      <c r="E15" s="39"/>
      <c r="F15" s="37"/>
    </row>
    <row r="16" spans="1:6" ht="63" customHeight="1" x14ac:dyDescent="0.45">
      <c r="A16" s="40" t="s">
        <v>15</v>
      </c>
      <c r="B16" s="41"/>
      <c r="C16" s="41"/>
      <c r="D16" s="41"/>
      <c r="E16" s="41"/>
      <c r="F16" s="3" t="s">
        <v>16</v>
      </c>
    </row>
    <row r="17" spans="1:6" ht="48" customHeight="1" x14ac:dyDescent="0.45">
      <c r="A17" s="42"/>
      <c r="B17" s="43"/>
      <c r="C17" s="43"/>
      <c r="D17" s="43"/>
      <c r="E17" s="43"/>
      <c r="F17" s="8" t="s">
        <v>17</v>
      </c>
    </row>
    <row r="18" spans="1:6" ht="48" customHeight="1" x14ac:dyDescent="0.45">
      <c r="A18" s="44"/>
      <c r="B18" s="45"/>
      <c r="C18" s="45"/>
      <c r="D18" s="45"/>
      <c r="E18" s="45"/>
      <c r="F18" s="46"/>
    </row>
    <row r="19" spans="1:6" ht="48" customHeight="1" x14ac:dyDescent="0.45">
      <c r="A19" s="19" t="s">
        <v>18</v>
      </c>
      <c r="B19" s="20"/>
      <c r="C19" s="20"/>
      <c r="D19" s="20"/>
      <c r="E19" s="25">
        <v>44773</v>
      </c>
      <c r="F19" s="23"/>
    </row>
    <row r="20" spans="1:6" ht="48" customHeight="1" x14ac:dyDescent="0.45">
      <c r="A20" s="19" t="s">
        <v>19</v>
      </c>
      <c r="B20" s="20"/>
      <c r="C20" s="20"/>
      <c r="D20" s="24"/>
      <c r="E20" s="22" t="s">
        <v>20</v>
      </c>
      <c r="F20" s="23"/>
    </row>
    <row r="21" spans="1:6" ht="48" customHeight="1" x14ac:dyDescent="0.45">
      <c r="A21" s="19" t="s">
        <v>21</v>
      </c>
      <c r="B21" s="20"/>
      <c r="C21" s="20"/>
      <c r="D21" s="20"/>
      <c r="E21" s="22" t="s">
        <v>22</v>
      </c>
      <c r="F21" s="23"/>
    </row>
    <row r="22" spans="1:6" ht="48" customHeight="1" x14ac:dyDescent="0.45">
      <c r="A22" s="19" t="s">
        <v>23</v>
      </c>
      <c r="B22" s="20"/>
      <c r="C22" s="20"/>
      <c r="D22" s="20"/>
      <c r="E22" s="22" t="s">
        <v>22</v>
      </c>
      <c r="F22" s="23"/>
    </row>
    <row r="23" spans="1:6" ht="48" customHeight="1" x14ac:dyDescent="0.45">
      <c r="A23" s="19" t="s">
        <v>24</v>
      </c>
      <c r="B23" s="20"/>
      <c r="C23" s="20"/>
      <c r="D23" s="20"/>
      <c r="E23" s="21" t="s">
        <v>25</v>
      </c>
      <c r="F23" s="21"/>
    </row>
    <row r="24" spans="1:6" ht="48" customHeight="1" x14ac:dyDescent="0.45">
      <c r="A24" s="19" t="s">
        <v>26</v>
      </c>
      <c r="B24" s="20"/>
      <c r="C24" s="20"/>
      <c r="D24" s="20"/>
      <c r="E24" s="22" t="s">
        <v>27</v>
      </c>
      <c r="F24" s="23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noviembre 2021</vt:lpstr>
      <vt:lpstr>diciembre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SEPTIEMBRE 2022</vt:lpstr>
      <vt:lpstr>'noviembre 2021'!Área_de_impresión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Francisco Soriano Carvajal</cp:lastModifiedBy>
  <cp:revision/>
  <cp:lastPrinted>2022-04-05T16:03:29Z</cp:lastPrinted>
  <dcterms:created xsi:type="dcterms:W3CDTF">2011-04-20T17:22:00Z</dcterms:created>
  <dcterms:modified xsi:type="dcterms:W3CDTF">2022-11-14T03:34:15Z</dcterms:modified>
</cp:coreProperties>
</file>